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795" yWindow="3720" windowWidth="19320" windowHeight="8940" tabRatio="631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<sst xmlns="http://schemas.openxmlformats.org/spreadsheetml/2006/main" count="1964" uniqueCount="235">
  <si>
    <t>к приказу Минэнерго России</t>
  </si>
  <si>
    <t>МВт</t>
  </si>
  <si>
    <t xml:space="preserve">  Наименование инвестиционного проекта (группы инвестиционных проектов)</t>
  </si>
  <si>
    <t>Идентифика-
тор инвестицион-ного проекта</t>
  </si>
  <si>
    <t>До</t>
  </si>
  <si>
    <t>После</t>
  </si>
  <si>
    <t>регламентов рынков электрической энергии  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</si>
  <si>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</si>
  <si>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</si>
  <si>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 </t>
  </si>
  <si>
    <t>законодательства Российской Федерации (+;-)</t>
  </si>
  <si>
    <t>Реализация инвестиционного проекта обсулавливается необходимостью выполнения требований:</t>
  </si>
  <si>
    <t>Инвестиционным проектом предусматривается выполнение:</t>
  </si>
  <si>
    <t>Год ввода в эксплуатацию трансформаторной или иной подстанции, линии электропередачи 
(до реализации инвестиционного проекта)</t>
  </si>
  <si>
    <t>всего, Мвар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</si>
  <si>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</si>
  <si>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</si>
  <si>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</si>
  <si>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</si>
  <si>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Мощность трансформаторной или иной подстанции, реконструкция (модернизация или техническое перевооружение) которой осуществляется в рамках инвестиционного проекта</t>
  </si>
  <si>
    <t>Показатель оценки последствий отказа</t>
  </si>
  <si>
    <t>Задачи, решаемые в рамках реализации инвестиционного проекта</t>
  </si>
  <si>
    <t>Показатель  оценки технического состояния</t>
  </si>
  <si>
    <t>технического обследования (+;-)</t>
  </si>
  <si>
    <t>Аварийная нагрузка, %</t>
  </si>
  <si>
    <t>Номер группы инвести-ционных проектов</t>
  </si>
  <si>
    <t xml:space="preserve">                                                         полное наименование субъекта электроэнергетики</t>
  </si>
  <si>
    <t>Год определения показателей оценки технического состояния и последствий отказа</t>
  </si>
  <si>
    <t>Дата контрольного замерного дня</t>
  </si>
  <si>
    <t>Нагрузка по результатам контрольных замеров трансформаторной или иной подстанции, реконструкция (модернизация, техническое перевооружение, которой предусматривается инвестиционным проектом</t>
  </si>
  <si>
    <t>Проектный высший класс напряжения (рабочее высшее  напряжение), кВ</t>
  </si>
  <si>
    <t>технического освидетельст-вования (+;-)</t>
  </si>
  <si>
    <t>Неудовлетворительное техническое состояние подтверждается  результатами:</t>
  </si>
  <si>
    <t>Приложение  № 12</t>
  </si>
  <si>
    <t>Форма 12. Краткое описание инвестиционной программы. Обоснование необходимости реализации инвестиционных проектов</t>
  </si>
  <si>
    <t>1</t>
  </si>
  <si>
    <t>1.2</t>
  </si>
  <si>
    <t>1.2.1</t>
  </si>
  <si>
    <t>2</t>
  </si>
  <si>
    <t>1.2.1.1</t>
  </si>
  <si>
    <t>нд</t>
  </si>
  <si>
    <t>Наименование трансформаторной или иной подстанции, линии электропередачи (участка линии электропередачи), реконструкция (модернизация или техническое перевооружение) которой осуществляется в рамках инвестиционного проекта</t>
  </si>
  <si>
    <t>всего, МВхА</t>
  </si>
  <si>
    <t>всего за вычетом мощности  наиболее крупного (авто-) трансформатора, МВхА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</si>
  <si>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</si>
  <si>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</si>
  <si>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3</t>
  </si>
  <si>
    <t>2.2.2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</si>
  <si>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</si>
  <si>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</si>
  <si>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</si>
  <si>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2.2</t>
  </si>
  <si>
    <t>2.2.1</t>
  </si>
  <si>
    <t>2.2.1.1</t>
  </si>
  <si>
    <t>2.2.2.1</t>
  </si>
  <si>
    <t>3.2</t>
  </si>
  <si>
    <t>Реконструкция трансформаторной подстанции № 42, г. Мариинский Посад, мощностью 0,16 МВА с увеличением до 0,25 МВА</t>
  </si>
  <si>
    <t>ТП-200</t>
  </si>
  <si>
    <t>ТП-255</t>
  </si>
  <si>
    <t>РП-11</t>
  </si>
  <si>
    <t>ВЛ-0,4 кВ от ТП-144</t>
  </si>
  <si>
    <t>ВЛ-0,4 кВ от ТП-37</t>
  </si>
  <si>
    <t>ВЛ-0,4 кВ от ТП-31</t>
  </si>
  <si>
    <t>1.2.3.5</t>
  </si>
  <si>
    <t>Максимальная мощность энергопринимающих устройств потребителей услуг  по документам о технологическом присоединении, кВт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</si>
  <si>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</si>
  <si>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- Замена неизолированного алюминиевого провода на провод марки СИП-2.                                                                                                                                                                                                                                                                    - Замена деревянных опор ЛЭП на железобетонные.
- Бесперебойная подача электрической энергии.
- Улучшение технико-экономических показателей.</t>
  </si>
  <si>
    <t>- Замена устаревшего оборудования в ТП.                                                                                                                                                                                                                                                                    
- Бесперебойная  и качественная подача электрической энергии.
- Улучшение технико-экономических показателей.</t>
  </si>
  <si>
    <t>- Замена устаревшего оборудования в РП.                                                                                                                                                                                                                                                                    
- Бесперебойная  и качественная подача электрической энергии.
- Улучшение технико-экономических показателей.</t>
  </si>
  <si>
    <t>Разработка рабочей документации</t>
  </si>
  <si>
    <t>- Замена трехжильных кабелей на кабели марки АПвБбШв.                                                                                                                                                                                                                                                                    
- Бесперебойная  и качественная подача электрической энергии.
- Улучшение технико-экономических показателей.</t>
  </si>
  <si>
    <t xml:space="preserve">- Установка информационно-измерительных систем в ТП.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</si>
  <si>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от «5» мая 2016 г. №380_</t>
  </si>
  <si>
    <t>Инвестиционная программа ООО "Коммунальные технологии"  в сфере электроэнергетики на 2015-2019 годы (в части корректировки 2018 года)</t>
  </si>
  <si>
    <r>
      <t xml:space="preserve">Год раскрытия информации: </t>
    </r>
    <r>
      <rPr>
        <u val="single"/>
        <sz val="12"/>
        <rFont val="Times New Roman"/>
        <family val="1"/>
      </rPr>
      <t xml:space="preserve">2017 </t>
    </r>
    <r>
      <rPr>
        <sz val="12"/>
        <rFont val="Times New Roman"/>
        <family val="1"/>
      </rPr>
      <t>год</t>
    </r>
  </si>
  <si>
    <t>Республика Чувашия,                                          город Чебоксары</t>
  </si>
  <si>
    <t>Реконструкция трансформаторной подстанции № 95 ул.И. Яковлева, 25 г. Чебоксары, мощностью 0,25 МВА, без увеличения мощности</t>
  </si>
  <si>
    <t>Н_ТП-01</t>
  </si>
  <si>
    <t>Реконструкция трансформаторной подстанции № 255 ул.Николаева, 31А, г. Чебоксары, мощностью 0,315 МВА, с увеличением до 0,4 МВА</t>
  </si>
  <si>
    <t>Н_ТП-02</t>
  </si>
  <si>
    <t>Реконструкция трансформаторной подстанции № 200 ул.Гагарина, 13б, г. Чебоксары, мощностью 0,25 МВА, без увеличения мощности</t>
  </si>
  <si>
    <t>Н_ТП-03</t>
  </si>
  <si>
    <t>Реконструкция трансформаторной подстанции № 213 ул. Чапаева, 15 А г. Чебоксары, мощностью 0,8 МВА, без увеличения мощности</t>
  </si>
  <si>
    <t>Н_ТП-04</t>
  </si>
  <si>
    <t>Реконструкция трансформаторной подстанции № 237 ул. 50 лет Октября, 23 А г. Чебоксары, мощностью 0,72 МВА с увеличением до 0,8 МВА</t>
  </si>
  <si>
    <t>Н_ТП-05</t>
  </si>
  <si>
    <t>Реконструкция трансформаторной подстанции № 238 пр. Мира, 28 А г. Чебоксары,мощностью 0,63 МВА с увеличением до 0,8 МВА</t>
  </si>
  <si>
    <t>Н_ТП-06</t>
  </si>
  <si>
    <t>Реконструкция трансформаторной подстанции № 239 пр. Мира, 36Б г. Чебоксары, мощностью 0,25 МВА, без увеличения мощности</t>
  </si>
  <si>
    <t>Н_ТП-07</t>
  </si>
  <si>
    <t>Реконструкция трансформаторной подстанции № 240 ул. Николаева, 28Б г. Чебоксары, мощностью  0,25 МВА, без увеличения мощности</t>
  </si>
  <si>
    <t>Н_ТП-08</t>
  </si>
  <si>
    <t>Реконструкция трансформаторной подстанции № 260 ул. Гагарина, 15Б г. Чебоксары, мощностью 0,36 МВА, без увеличения мощности</t>
  </si>
  <si>
    <t>Н_ТП-09</t>
  </si>
  <si>
    <t>Реконструкция трансформаторной подстанции № 277 ул. Хевешская, 27А г. Чебоксары, мощностью 0,8 МВА, без увеличения мощности</t>
  </si>
  <si>
    <t>Н_ТП-10</t>
  </si>
  <si>
    <t>Реконструкция трансформаторной подстанции № 252 ул. Гагарина, 30Б г. Чебоксары, мощностью 0,8 МВА, без увеличения мощности.</t>
  </si>
  <si>
    <t>Н_ТП-11</t>
  </si>
  <si>
    <t>Н_КТП-12</t>
  </si>
  <si>
    <t>Реконструкция распределительного пункта № 11 Эгерский бульвар, 6 А,  (рядом с котельной) г. Чебоксары. Замена ячеек КСО-18 шт</t>
  </si>
  <si>
    <t>Н_РП-13</t>
  </si>
  <si>
    <t xml:space="preserve">Реконструкция распределительного пункта № 22 по пр. Мира, 90 корп. 2 (во дворе дома) в г. Чебоксары. Замена ячеек КСО-12 шт, ЩО-70 8 шт. </t>
  </si>
  <si>
    <t>Н_РП-14</t>
  </si>
  <si>
    <t xml:space="preserve">Реконструкция распределительного пункта № 3 по ул. Воробьевых, 16Б в г. Чебоксары. Замена ячеек КСО-14 шт, ЩО-70 6 шт. </t>
  </si>
  <si>
    <t>Н_РП-15</t>
  </si>
  <si>
    <t xml:space="preserve">Реконструкция распределительного пункта № 2 по ул. Гагарина, 15А в г. Чебоксары. Замена ячеек КСО-16 шт </t>
  </si>
  <si>
    <t>Н_РП-16</t>
  </si>
  <si>
    <t xml:space="preserve">Реконструкция распределительного пункта № 24 по ул. Кукшумская, 3Б в г. Чебоксары. Замена ячеек КСО-12 шт, ЩО-70 10 шт. </t>
  </si>
  <si>
    <t>Н_РП-18</t>
  </si>
  <si>
    <t>1.2.1.2.</t>
  </si>
  <si>
    <t>Оснащение ТП и РП охранной сигнализацией</t>
  </si>
  <si>
    <t>Н_ТП-18</t>
  </si>
  <si>
    <t>1.2.2.</t>
  </si>
  <si>
    <t>1.2.2.1.</t>
  </si>
  <si>
    <t>Реконструкция воздушных линий 0,4 кВ от ТП-271, ул. 9-ая Южная в г. Чебоксары.</t>
  </si>
  <si>
    <t>Н_ВЛ-19</t>
  </si>
  <si>
    <t>Н_ВЛ-20</t>
  </si>
  <si>
    <t>Реконструкция воздушных линий 0,4 кВ от ТП-37 ул. Репина, 22 А в г. Чебоксары, протяженность 4,4 км.</t>
  </si>
  <si>
    <t>Н_ВЛ-21</t>
  </si>
  <si>
    <t>Реконструкция воздушных линий 0,4 кВ от ТП-31, ул. О. Кошевого, 20А, Протяженность 1,4 км.</t>
  </si>
  <si>
    <t>Н_ВЛ-22</t>
  </si>
  <si>
    <t>Реконструкция кабельных линий 0,4 кВ от ТП-13, ул.К.Иванова, 96А г.Чебоксары. Протяженность 0,69 км</t>
  </si>
  <si>
    <t>Н_КЛ-23</t>
  </si>
  <si>
    <t>Реконструкция кабельных линий 0,4 кВ  от ТП-127, ул..Декабристов, 17Б г.Чебоксары. Протяженность 0,55 км</t>
  </si>
  <si>
    <t>Н_КЛ-24</t>
  </si>
  <si>
    <t>Реконструкция кабельных линий 0,4 кВ  от ТП-146, ул.Ашмарина, 7Б г.Чебоксары. Протяженность 1,35 км</t>
  </si>
  <si>
    <t>Н_КЛ-25</t>
  </si>
  <si>
    <t>Реконструкция кабельных линий 0,4 кВ  от ТП-500, ул.Совхозная, 10Б г.Чебоксары. Протяженность 2,726 км</t>
  </si>
  <si>
    <t>Н_КЛ-26</t>
  </si>
  <si>
    <t>Реконструкция кабельных линий 0,4 кВ  от ТП-82, пр. Школьный, 6Б г.Чебоксары. Протяженность 1,36 км</t>
  </si>
  <si>
    <r>
      <t>Н_КЛ-27</t>
    </r>
  </si>
  <si>
    <t>Реконструкция кабельных линий 0,4 кВ  от ТП-79, пр. Ленина, 41А г.Чебоксары. Протяженность 1,16 км</t>
  </si>
  <si>
    <r>
      <t>Н_КЛ-28</t>
    </r>
  </si>
  <si>
    <t>Реконструкция кабельных линий 0,4 кВ  от ТП-354, ул. Пролетарская, 14А г.Чебоксары. Протяженность 2,306 км</t>
  </si>
  <si>
    <r>
      <t>Н_КЛ-29</t>
    </r>
  </si>
  <si>
    <t>Реконструкция кабельных линий 0,4 кВ  от РП-14, ул. Шумилова,8 г.Чебоксары. Протяженность 1,73 км</t>
  </si>
  <si>
    <r>
      <t>Н_КЛ-30</t>
    </r>
  </si>
  <si>
    <t>Реконструкция кабельных линий 0,4 кВ  от ТП-1416, бул. Эгерский, 33А г.Чебоксары. Протяженность 3,935 км</t>
  </si>
  <si>
    <r>
      <t>Н_КЛ-31</t>
    </r>
  </si>
  <si>
    <t xml:space="preserve">Реконструкция кабельных линий 0,4 кВ  от ТП-247 по ул. О.Кошевого, 11А </t>
  </si>
  <si>
    <r>
      <t>Н_КЛ-32</t>
    </r>
  </si>
  <si>
    <t>Реконструкция кабельных линий 0,4 кВ  от ТП-277 по ул. Хевешская, 27А</t>
  </si>
  <si>
    <t>Н_КЛ-33</t>
  </si>
  <si>
    <t xml:space="preserve">Реконструкция кабельных линий 0,4 кВ  от ТП-310 по ул. Шумилова, 13Б </t>
  </si>
  <si>
    <r>
      <t>Н_КЛ-34</t>
    </r>
  </si>
  <si>
    <t xml:space="preserve">Реконструкция кабельных линий 0,4 кВ  от ТП-293 по ул. М.Павлова, 10В </t>
  </si>
  <si>
    <r>
      <t>Н_КЛ-35</t>
    </r>
  </si>
  <si>
    <t>Реконструкция кабельных линий 0,4 кВ  от ТП- 374 пр.Тракторостроителей, 19А</t>
  </si>
  <si>
    <r>
      <t>Н_КЛ-36</t>
    </r>
  </si>
  <si>
    <t>Реконструкция кабельных линий 0,4 кВ  от РП по ул. Короленко до места врезки в существующие кабели.</t>
  </si>
  <si>
    <r>
      <t>Н_КЛ-37</t>
    </r>
  </si>
  <si>
    <t xml:space="preserve">Замена воздушных линий 10 кВ от ПС "Вурманкассинская" до РП-13 на кабельную линию 10 кВ с переключением ТП-137 на ТП-153. </t>
  </si>
  <si>
    <t>Н_КЛ-38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</si>
  <si>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</si>
  <si>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</si>
  <si>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</si>
  <si>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</si>
  <si>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Оснащение трансформаторных подстанций №684, 663, 850, 851, 563, 632, 637, 631, 634 автоматизированной системой контроля учета энергии</t>
  </si>
  <si>
    <t>Н_АСКУЭ-39</t>
  </si>
  <si>
    <t>1.4</t>
  </si>
  <si>
    <t>Прочее новое строительство объектов электросетевого хозяйства, всего, в том числе:</t>
  </si>
  <si>
    <t xml:space="preserve">Строительство распределительного пункта 6 кВ по ул. Короленко. </t>
  </si>
  <si>
    <t>Н_РП-40</t>
  </si>
  <si>
    <t>Республика Чувашия,                                             город Мариинский Посад</t>
  </si>
  <si>
    <t>Н_ТП-41</t>
  </si>
  <si>
    <t xml:space="preserve">Реконструкция силового оборудования в ТП-23 по ул. Курчатова, 12А в г. Мариинский Посад. Мощность 1,19 МВА, без увеличения мощности. </t>
  </si>
  <si>
    <t>Н_ТП-42</t>
  </si>
  <si>
    <t>2.2.2.1.</t>
  </si>
  <si>
    <t>Реконструкция воздушной линии 0,4 кВ от ТП-25 пересечение ул. Лазо и ул. Школьная с заменой существующей ТП на КТПН в г. Мариинский Посад. Протяженность 12,7 км.</t>
  </si>
  <si>
    <t>Н_ВЛ-43</t>
  </si>
  <si>
    <t xml:space="preserve">Реконструкция воздушной линии 0,4 кВ от ТП-15 (вывод ул. Ломоносова и ул. Дзержинского) </t>
  </si>
  <si>
    <t>Н_ВЛ-44</t>
  </si>
  <si>
    <t>Реконструкция воздушной линии 10 кВ от ПС "Кабельная" пролеты м/у опорами №37 -№40 и №46-56 в г. Мариинский Посад (реконструкция Л-25).</t>
  </si>
  <si>
    <t>Н_ВЛ-45</t>
  </si>
  <si>
    <t>Реконструкция воздушной линии 0,4 кВ от трансформаторной подстанции №10 по ул. Июльская, 46А  в г. Мариинский Посад, протяженностью 4,5 км</t>
  </si>
  <si>
    <t>Н_ВЛ-46</t>
  </si>
  <si>
    <t>Республика Чувашия,                                          город Цивильск</t>
  </si>
  <si>
    <t>3.2.2.</t>
  </si>
  <si>
    <t>3.2.2.1.</t>
  </si>
  <si>
    <t>Реконструкция воздушной линии 0,4 кВ от ТП-22Ц, с заменой существующей ТП на КТПН г.Цивильск. Протяженность 3,575 км</t>
  </si>
  <si>
    <t>Н_ВЛ-47</t>
  </si>
  <si>
    <t>Реконструкция воздушной линии 0,4 кВ от ТП-10Ц, по ул. Рогожкина, 43А г.Цивильск. Протяженность 5,935 км</t>
  </si>
  <si>
    <r>
      <t>Н_ВЛ</t>
    </r>
    <r>
      <rPr>
        <sz val="13"/>
        <color indexed="8"/>
        <rFont val="Symbol"/>
        <family val="1"/>
      </rPr>
      <t>-48</t>
    </r>
  </si>
  <si>
    <t>3.4</t>
  </si>
  <si>
    <t>3.4.1.</t>
  </si>
  <si>
    <t>Строительство кабельной кабельной линии 0,4 кВ от ТП-10ц ул. Рогожкина, 45Б в г. Цивильск. Протяженность 0,4 км</t>
  </si>
  <si>
    <r>
      <t>Н_ТП</t>
    </r>
    <r>
      <rPr>
        <sz val="13"/>
        <color indexed="8"/>
        <rFont val="Symbol"/>
        <family val="1"/>
      </rPr>
      <t>-49</t>
    </r>
  </si>
  <si>
    <t xml:space="preserve"> +</t>
  </si>
  <si>
    <t xml:space="preserve"> -</t>
  </si>
  <si>
    <t>ТП-95</t>
  </si>
  <si>
    <t>ТП-213</t>
  </si>
  <si>
    <t>ТП-237</t>
  </si>
  <si>
    <t>ТП-238</t>
  </si>
  <si>
    <t>ТП-239</t>
  </si>
  <si>
    <t>ТП-240</t>
  </si>
  <si>
    <t>ТП-260</t>
  </si>
  <si>
    <t>ТП-277</t>
  </si>
  <si>
    <t>ТП-252</t>
  </si>
  <si>
    <t>ТП-125</t>
  </si>
  <si>
    <t>РП-3</t>
  </si>
  <si>
    <t>РП-22</t>
  </si>
  <si>
    <t xml:space="preserve">РП-2 </t>
  </si>
  <si>
    <t>РП-24</t>
  </si>
  <si>
    <t>ВЛ-0,4 кВ от ТП-271</t>
  </si>
  <si>
    <t>КЛ-0,4 кВ от ТП-13</t>
  </si>
  <si>
    <t>КЛ-0,4 кВ от ТП-127</t>
  </si>
  <si>
    <t>КЛ-0,4 кВ от ТП-146</t>
  </si>
  <si>
    <t>КЛ-0,4 кВ от ТП-500</t>
  </si>
  <si>
    <t>КЛ-0,4 кВ от ТП-82</t>
  </si>
  <si>
    <t>КЛ-0,4 кВ от ТП-79</t>
  </si>
  <si>
    <t>КЛ-0,4 кВ от ТП-354</t>
  </si>
  <si>
    <t>КЛ-0,4 кВ от РП-14</t>
  </si>
  <si>
    <t>КЛ-0,4 кВ от ТП-1416</t>
  </si>
  <si>
    <t>КЛ-0,4 кВ от ТП-247</t>
  </si>
  <si>
    <t>КЛ-0,4 кВ от ТП-277</t>
  </si>
  <si>
    <t>КЛ-0,4 кВ от ТП-310</t>
  </si>
  <si>
    <t>КЛ-0,4 кВ от ТП-293</t>
  </si>
  <si>
    <t>КЛ-0,4 кВ от ТП-374</t>
  </si>
  <si>
    <t>КЛ-0,4 кВ от РП по ул. Короленко</t>
  </si>
  <si>
    <t>КЛ-0,4 кВ от ПС "Вурманкассинская"</t>
  </si>
  <si>
    <t>ТП-684, ТП-663, ТП-850, ТП-851, ТП-563, ТП-632, ТП-637, ТП-631, ТП-634</t>
  </si>
  <si>
    <t>РП-6кВ по ул. Короленко</t>
  </si>
  <si>
    <t>ТП-42</t>
  </si>
  <si>
    <t>ТП-23</t>
  </si>
  <si>
    <t>ВЛ-0,4 кВ от ТП-15</t>
  </si>
  <si>
    <t>ВЛ-0,4 кВ от ТП-10</t>
  </si>
  <si>
    <t>ВЛ-0,4 кВ от ТП-22Ц</t>
  </si>
  <si>
    <t>ВЛ-0,4 кВ от ТП-10Ц</t>
  </si>
  <si>
    <t>КЛ-0,4 кВ от ТП-10ц</t>
  </si>
  <si>
    <t>Реконструкция комплектной  трансформаторной подстанции №125 ул. Николаева, 57А г. Чебоксары, мощностью 0,5 МВА с увеличением до 0,8 МВА</t>
  </si>
  <si>
    <t>В целях исключения краж оборудования из ТП установка охранной сигнализации в ТП и РП</t>
  </si>
  <si>
    <t>Установка информационно-измерительных систем в ТП</t>
  </si>
  <si>
    <t xml:space="preserve">Реконструкция воздушных линий 0,4 кВ протяженность 5,73 км от ТП-144 ул.Ашмарина, 33А,  с установкой дополнительной КТПН г.Чебоксары </t>
  </si>
  <si>
    <t>ВЛ-0,4 кВ от ТП-25</t>
  </si>
  <si>
    <t>ВЛ-10 кВ фидер №25 к ТП-9, 17, 31, 42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</si>
</sst>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0.0000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name val="Helv"/>
      <family val="0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Symbol"/>
      <family val="1"/>
    </font>
    <font>
      <b/>
      <sz val="12"/>
      <color indexed="10"/>
      <name val="Times New Roman"/>
      <family val="1"/>
    </font>
    <font>
      <b/>
      <sz val="9"/>
      <color indexed="8"/>
      <name val="Arial"/>
      <family val="2"/>
    </font>
    <font>
      <sz val="13"/>
      <name val="Symbol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9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3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4" fillId="0" borderId="0" xfId="91" applyFont="1" applyAlignment="1">
      <alignment horizontal="right"/>
      <protection/>
    </xf>
    <xf numFmtId="0" fontId="24" fillId="0" borderId="0" xfId="91" applyFont="1" applyAlignment="1">
      <alignment horizontal="right" vertical="center"/>
      <protection/>
    </xf>
    <xf numFmtId="0" fontId="46" fillId="0" borderId="0" xfId="198" applyFont="1">
      <alignment/>
      <protection/>
    </xf>
    <xf numFmtId="0" fontId="47" fillId="0" borderId="0" xfId="198" applyFont="1">
      <alignment/>
      <protection/>
    </xf>
    <xf numFmtId="0" fontId="47" fillId="0" borderId="0" xfId="198" applyFont="1" applyBorder="1">
      <alignment/>
      <protection/>
    </xf>
    <xf numFmtId="0" fontId="46" fillId="0" borderId="0" xfId="198" applyFont="1" applyAlignment="1">
      <alignment horizontal="center"/>
      <protection/>
    </xf>
    <xf numFmtId="0" fontId="48" fillId="0" borderId="0" xfId="198" applyFont="1">
      <alignment/>
      <protection/>
    </xf>
    <xf numFmtId="0" fontId="0" fillId="0" borderId="10" xfId="89" applyFont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198" applyFont="1" applyFill="1" applyBorder="1" applyAlignment="1">
      <alignment horizontal="left" vertical="center" wrapText="1"/>
      <protection/>
    </xf>
    <xf numFmtId="0" fontId="49" fillId="0" borderId="0" xfId="198" applyFont="1" applyAlignment="1">
      <alignment horizontal="center"/>
      <protection/>
    </xf>
    <xf numFmtId="49" fontId="32" fillId="25" borderId="10" xfId="198" applyNumberFormat="1" applyFont="1" applyFill="1" applyBorder="1" applyAlignment="1">
      <alignment horizontal="center" vertical="center"/>
      <protection/>
    </xf>
    <xf numFmtId="0" fontId="2" fillId="25" borderId="10" xfId="198" applyFont="1" applyFill="1" applyBorder="1" applyAlignment="1">
      <alignment horizontal="center" vertical="center"/>
      <protection/>
    </xf>
    <xf numFmtId="0" fontId="0" fillId="24" borderId="0" xfId="198" applyFont="1" applyFill="1" applyAlignment="1">
      <alignment horizontal="center"/>
      <protection/>
    </xf>
    <xf numFmtId="0" fontId="2" fillId="24" borderId="0" xfId="198" applyFont="1" applyFill="1" applyAlignment="1">
      <alignment horizontal="center"/>
      <protection/>
    </xf>
    <xf numFmtId="0" fontId="25" fillId="25" borderId="11" xfId="0" applyFont="1" applyFill="1" applyBorder="1" applyAlignment="1">
      <alignment horizontal="center" vertical="center"/>
    </xf>
    <xf numFmtId="0" fontId="0" fillId="0" borderId="10" xfId="233" applyFont="1" applyBorder="1" applyAlignment="1">
      <alignment horizontal="center" vertical="center" wrapText="1"/>
      <protection/>
    </xf>
    <xf numFmtId="0" fontId="27" fillId="0" borderId="10" xfId="9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49" fontId="26" fillId="24" borderId="10" xfId="198" applyNumberFormat="1" applyFont="1" applyFill="1" applyBorder="1" applyAlignment="1">
      <alignment horizontal="left" vertical="center" wrapText="1"/>
      <protection/>
    </xf>
    <xf numFmtId="0" fontId="46" fillId="24" borderId="0" xfId="198" applyFont="1" applyFill="1" applyAlignment="1">
      <alignment horizontal="center"/>
      <protection/>
    </xf>
    <xf numFmtId="0" fontId="32" fillId="24" borderId="10" xfId="0" applyFont="1" applyFill="1" applyBorder="1" applyAlignment="1">
      <alignment horizontal="center" vertical="center" wrapText="1"/>
    </xf>
    <xf numFmtId="0" fontId="50" fillId="24" borderId="0" xfId="198" applyFont="1" applyFill="1" applyAlignment="1">
      <alignment horizontal="center"/>
      <protection/>
    </xf>
    <xf numFmtId="0" fontId="50" fillId="0" borderId="0" xfId="198" applyFont="1" applyAlignment="1">
      <alignment horizontal="center"/>
      <protection/>
    </xf>
    <xf numFmtId="0" fontId="34" fillId="0" borderId="0" xfId="198" applyFont="1" applyAlignment="1">
      <alignment horizontal="left" vertical="center"/>
      <protection/>
    </xf>
    <xf numFmtId="0" fontId="35" fillId="0" borderId="0" xfId="198" applyFont="1" applyAlignment="1">
      <alignment horizontal="left" vertical="center"/>
      <protection/>
    </xf>
    <xf numFmtId="0" fontId="35" fillId="0" borderId="0" xfId="198" applyFont="1">
      <alignment/>
      <protection/>
    </xf>
    <xf numFmtId="0" fontId="27" fillId="0" borderId="0" xfId="91" applyFont="1" applyAlignment="1">
      <alignment vertical="center"/>
      <protection/>
    </xf>
    <xf numFmtId="0" fontId="27" fillId="0" borderId="0" xfId="91" applyFont="1">
      <alignment/>
      <protection/>
    </xf>
    <xf numFmtId="0" fontId="35" fillId="0" borderId="0" xfId="198" applyFont="1" applyAlignment="1">
      <alignment vertical="center"/>
      <protection/>
    </xf>
    <xf numFmtId="0" fontId="2" fillId="0" borderId="0" xfId="198" applyFont="1" applyAlignment="1">
      <alignment vertical="center"/>
      <protection/>
    </xf>
    <xf numFmtId="0" fontId="0" fillId="0" borderId="0" xfId="198" applyFont="1" applyAlignment="1">
      <alignment vertical="top"/>
      <protection/>
    </xf>
    <xf numFmtId="0" fontId="32" fillId="0" borderId="0" xfId="91" applyFont="1" applyAlignment="1">
      <alignment/>
      <protection/>
    </xf>
    <xf numFmtId="0" fontId="32" fillId="0" borderId="0" xfId="91" applyFont="1" applyAlignment="1">
      <alignment vertical="center"/>
      <protection/>
    </xf>
    <xf numFmtId="0" fontId="0" fillId="0" borderId="0" xfId="198" applyFont="1">
      <alignment/>
      <protection/>
    </xf>
    <xf numFmtId="0" fontId="0" fillId="0" borderId="10" xfId="198" applyFont="1" applyBorder="1" applyAlignment="1">
      <alignment horizontal="center" vertical="center" wrapText="1"/>
      <protection/>
    </xf>
    <xf numFmtId="0" fontId="27" fillId="0" borderId="10" xfId="91" applyFont="1" applyBorder="1" applyAlignment="1">
      <alignment horizontal="center" vertical="center" textRotation="90"/>
      <protection/>
    </xf>
    <xf numFmtId="0" fontId="27" fillId="0" borderId="10" xfId="91" applyFont="1" applyFill="1" applyBorder="1" applyAlignment="1">
      <alignment horizontal="center" vertical="center"/>
      <protection/>
    </xf>
    <xf numFmtId="0" fontId="2" fillId="0" borderId="10" xfId="198" applyFont="1" applyFill="1" applyBorder="1" applyAlignment="1">
      <alignment horizontal="center"/>
      <protection/>
    </xf>
    <xf numFmtId="0" fontId="2" fillId="0" borderId="10" xfId="198" applyFont="1" applyFill="1" applyBorder="1" applyAlignment="1">
      <alignment horizontal="left" vertical="center"/>
      <protection/>
    </xf>
    <xf numFmtId="0" fontId="2" fillId="0" borderId="10" xfId="198" applyFont="1" applyFill="1" applyBorder="1" applyAlignment="1">
      <alignment horizontal="center" vertical="center"/>
      <protection/>
    </xf>
    <xf numFmtId="0" fontId="2" fillId="0" borderId="0" xfId="198" applyFont="1" applyAlignment="1">
      <alignment horizontal="center"/>
      <protection/>
    </xf>
    <xf numFmtId="0" fontId="0" fillId="0" borderId="0" xfId="198" applyFont="1" applyAlignment="1">
      <alignment horizontal="center"/>
      <protection/>
    </xf>
    <xf numFmtId="49" fontId="32" fillId="0" borderId="10" xfId="198" applyNumberFormat="1" applyFont="1" applyFill="1" applyBorder="1" applyAlignment="1">
      <alignment horizontal="center" vertical="center"/>
      <protection/>
    </xf>
    <xf numFmtId="0" fontId="26" fillId="0" borderId="10" xfId="198" applyFont="1" applyFill="1" applyBorder="1" applyAlignment="1">
      <alignment horizontal="left" vertical="center" wrapText="1"/>
      <protection/>
    </xf>
    <xf numFmtId="0" fontId="37" fillId="0" borderId="0" xfId="198" applyFont="1">
      <alignment/>
      <protection/>
    </xf>
    <xf numFmtId="0" fontId="37" fillId="0" borderId="0" xfId="198" applyFont="1" applyAlignment="1">
      <alignment horizontal="left" vertical="center"/>
      <protection/>
    </xf>
    <xf numFmtId="0" fontId="37" fillId="0" borderId="0" xfId="198" applyFont="1" applyAlignment="1">
      <alignment vertical="center"/>
      <protection/>
    </xf>
    <xf numFmtId="49" fontId="51" fillId="0" borderId="10" xfId="198" applyNumberFormat="1" applyFont="1" applyFill="1" applyBorder="1" applyAlignment="1">
      <alignment horizontal="center" vertical="center"/>
      <protection/>
    </xf>
    <xf numFmtId="0" fontId="51" fillId="24" borderId="10" xfId="198" applyFont="1" applyFill="1" applyBorder="1" applyAlignment="1">
      <alignment horizontal="center" vertical="center" wrapText="1"/>
      <protection/>
    </xf>
    <xf numFmtId="2" fontId="51" fillId="0" borderId="10" xfId="198" applyNumberFormat="1" applyFont="1" applyBorder="1" applyAlignment="1">
      <alignment horizontal="center" vertical="center" wrapText="1"/>
      <protection/>
    </xf>
    <xf numFmtId="49" fontId="26" fillId="0" borderId="10" xfId="198" applyNumberFormat="1" applyFont="1" applyFill="1" applyBorder="1" applyAlignment="1">
      <alignment horizontal="center" vertical="center"/>
      <protection/>
    </xf>
    <xf numFmtId="2" fontId="26" fillId="0" borderId="10" xfId="198" applyNumberFormat="1" applyFont="1" applyBorder="1" applyAlignment="1">
      <alignment horizontal="center" vertical="center" wrapText="1"/>
      <protection/>
    </xf>
    <xf numFmtId="0" fontId="32" fillId="0" borderId="10" xfId="198" applyFont="1" applyBorder="1" applyAlignment="1">
      <alignment horizontal="center" vertical="center" wrapText="1"/>
      <protection/>
    </xf>
    <xf numFmtId="2" fontId="52" fillId="0" borderId="10" xfId="198" applyNumberFormat="1" applyFont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32" fillId="24" borderId="10" xfId="198" applyFont="1" applyFill="1" applyBorder="1" applyAlignment="1">
      <alignment horizontal="center" vertical="center" wrapText="1"/>
      <protection/>
    </xf>
    <xf numFmtId="49" fontId="26" fillId="24" borderId="10" xfId="198" applyNumberFormat="1" applyFont="1" applyFill="1" applyBorder="1" applyAlignment="1">
      <alignment horizontal="center" vertical="center"/>
      <protection/>
    </xf>
    <xf numFmtId="49" fontId="32" fillId="24" borderId="10" xfId="198" applyNumberFormat="1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/>
    </xf>
    <xf numFmtId="0" fontId="32" fillId="25" borderId="10" xfId="198" applyFont="1" applyFill="1" applyBorder="1" applyAlignment="1">
      <alignment horizontal="center" vertical="center" wrapText="1"/>
      <protection/>
    </xf>
    <xf numFmtId="0" fontId="32" fillId="25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top" wrapText="1"/>
    </xf>
    <xf numFmtId="0" fontId="26" fillId="0" borderId="10" xfId="198" applyFont="1" applyBorder="1" applyAlignment="1">
      <alignment horizontal="center" vertical="center"/>
      <protection/>
    </xf>
    <xf numFmtId="4" fontId="26" fillId="24" borderId="10" xfId="0" applyNumberFormat="1" applyFont="1" applyFill="1" applyBorder="1" applyAlignment="1">
      <alignment horizontal="left" vertical="center" wrapText="1"/>
    </xf>
    <xf numFmtId="0" fontId="52" fillId="0" borderId="10" xfId="198" applyFont="1" applyBorder="1" applyAlignment="1">
      <alignment horizontal="center" vertical="center"/>
      <protection/>
    </xf>
    <xf numFmtId="0" fontId="51" fillId="0" borderId="10" xfId="198" applyFont="1" applyBorder="1" applyAlignment="1">
      <alignment horizontal="center" vertical="center" wrapText="1"/>
      <protection/>
    </xf>
    <xf numFmtId="0" fontId="36" fillId="0" borderId="0" xfId="198" applyFont="1">
      <alignment/>
      <protection/>
    </xf>
    <xf numFmtId="0" fontId="26" fillId="24" borderId="10" xfId="198" applyFont="1" applyFill="1" applyBorder="1" applyAlignment="1">
      <alignment horizontal="center" vertical="center" wrapText="1"/>
      <protection/>
    </xf>
    <xf numFmtId="0" fontId="26" fillId="0" borderId="10" xfId="198" applyFont="1" applyFill="1" applyBorder="1" applyAlignment="1">
      <alignment horizontal="center" vertical="center" wrapText="1"/>
      <protection/>
    </xf>
    <xf numFmtId="0" fontId="32" fillId="25" borderId="10" xfId="198" applyFont="1" applyFill="1" applyBorder="1" applyAlignment="1">
      <alignment horizontal="center" vertical="center"/>
      <protection/>
    </xf>
    <xf numFmtId="0" fontId="32" fillId="0" borderId="10" xfId="198" applyFont="1" applyFill="1" applyBorder="1" applyAlignment="1">
      <alignment horizontal="center" vertical="center"/>
      <protection/>
    </xf>
    <xf numFmtId="0" fontId="53" fillId="24" borderId="0" xfId="198" applyFont="1" applyFill="1" applyAlignment="1">
      <alignment horizontal="center"/>
      <protection/>
    </xf>
    <xf numFmtId="0" fontId="54" fillId="0" borderId="0" xfId="198" applyFont="1">
      <alignment/>
      <protection/>
    </xf>
    <xf numFmtId="0" fontId="32" fillId="24" borderId="12" xfId="198" applyFont="1" applyFill="1" applyBorder="1" applyAlignment="1">
      <alignment horizontal="center" vertical="center" wrapText="1"/>
      <protection/>
    </xf>
    <xf numFmtId="0" fontId="43" fillId="24" borderId="10" xfId="198" applyFont="1" applyFill="1" applyBorder="1" applyAlignment="1">
      <alignment horizontal="center" vertical="center" wrapText="1"/>
      <protection/>
    </xf>
    <xf numFmtId="14" fontId="26" fillId="24" borderId="10" xfId="198" applyNumberFormat="1" applyFont="1" applyFill="1" applyBorder="1" applyAlignment="1">
      <alignment horizontal="center" vertical="center" wrapText="1"/>
      <protection/>
    </xf>
    <xf numFmtId="49" fontId="26" fillId="24" borderId="10" xfId="198" applyNumberFormat="1" applyFont="1" applyFill="1" applyBorder="1" applyAlignment="1">
      <alignment vertical="center" wrapText="1"/>
      <protection/>
    </xf>
    <xf numFmtId="49" fontId="26" fillId="0" borderId="10" xfId="198" applyNumberFormat="1" applyFont="1" applyFill="1" applyBorder="1" applyAlignment="1">
      <alignment vertical="center" wrapText="1"/>
      <protection/>
    </xf>
    <xf numFmtId="0" fontId="32" fillId="25" borderId="11" xfId="198" applyFont="1" applyFill="1" applyBorder="1" applyAlignment="1">
      <alignment horizontal="center" vertical="center" wrapText="1"/>
      <protection/>
    </xf>
    <xf numFmtId="0" fontId="26" fillId="24" borderId="10" xfId="97" applyFont="1" applyFill="1" applyBorder="1" applyAlignment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 wrapText="1"/>
    </xf>
    <xf numFmtId="167" fontId="26" fillId="24" borderId="10" xfId="198" applyNumberFormat="1" applyFont="1" applyFill="1" applyBorder="1" applyAlignment="1">
      <alignment horizontal="center" vertical="center" wrapText="1"/>
      <protection/>
    </xf>
    <xf numFmtId="168" fontId="26" fillId="24" borderId="10" xfId="198" applyNumberFormat="1" applyFont="1" applyFill="1" applyBorder="1" applyAlignment="1">
      <alignment horizontal="center" vertical="center" wrapText="1"/>
      <protection/>
    </xf>
    <xf numFmtId="0" fontId="0" fillId="24" borderId="0" xfId="198" applyFont="1" applyFill="1" applyAlignment="1">
      <alignment horizontal="center" vertical="center"/>
      <protection/>
    </xf>
    <xf numFmtId="0" fontId="26" fillId="0" borderId="10" xfId="91" applyFont="1" applyBorder="1" applyAlignment="1">
      <alignment horizontal="center" vertical="center"/>
      <protection/>
    </xf>
    <xf numFmtId="14" fontId="26" fillId="0" borderId="10" xfId="91" applyNumberFormat="1" applyFont="1" applyBorder="1" applyAlignment="1">
      <alignment horizontal="center" vertical="center"/>
      <protection/>
    </xf>
    <xf numFmtId="2" fontId="26" fillId="24" borderId="10" xfId="198" applyNumberFormat="1" applyFont="1" applyFill="1" applyBorder="1" applyAlignment="1">
      <alignment horizontal="center" vertical="center" wrapText="1"/>
      <protection/>
    </xf>
    <xf numFmtId="49" fontId="32" fillId="24" borderId="10" xfId="198" applyNumberFormat="1" applyFont="1" applyFill="1" applyBorder="1" applyAlignment="1">
      <alignment horizontal="center" vertical="center" wrapText="1"/>
      <protection/>
    </xf>
    <xf numFmtId="1" fontId="26" fillId="0" borderId="10" xfId="91" applyNumberFormat="1" applyFont="1" applyBorder="1" applyAlignment="1">
      <alignment horizontal="center" vertical="center"/>
      <protection/>
    </xf>
    <xf numFmtId="0" fontId="46" fillId="0" borderId="10" xfId="198" applyFont="1" applyFill="1" applyBorder="1" applyAlignment="1">
      <alignment horizontal="center" vertical="center" wrapText="1"/>
      <protection/>
    </xf>
    <xf numFmtId="0" fontId="0" fillId="0" borderId="10" xfId="198" applyFont="1" applyBorder="1" applyAlignment="1">
      <alignment horizontal="center" vertical="center" wrapText="1"/>
      <protection/>
    </xf>
    <xf numFmtId="0" fontId="0" fillId="0" borderId="12" xfId="198" applyFont="1" applyBorder="1" applyAlignment="1">
      <alignment horizontal="center" vertical="center" wrapText="1"/>
      <protection/>
    </xf>
    <xf numFmtId="0" fontId="0" fillId="0" borderId="13" xfId="198" applyFont="1" applyBorder="1" applyAlignment="1">
      <alignment horizontal="center" vertical="center" wrapText="1"/>
      <protection/>
    </xf>
    <xf numFmtId="0" fontId="0" fillId="0" borderId="14" xfId="198" applyFont="1" applyBorder="1" applyAlignment="1">
      <alignment horizontal="center" vertical="center" wrapText="1"/>
      <protection/>
    </xf>
    <xf numFmtId="0" fontId="0" fillId="0" borderId="12" xfId="233" applyFont="1" applyBorder="1" applyAlignment="1">
      <alignment horizontal="center" vertical="center" wrapText="1"/>
      <protection/>
    </xf>
    <xf numFmtId="0" fontId="0" fillId="0" borderId="13" xfId="233" applyFont="1" applyBorder="1" applyAlignment="1">
      <alignment horizontal="center" vertical="center" wrapText="1"/>
      <protection/>
    </xf>
    <xf numFmtId="0" fontId="0" fillId="0" borderId="14" xfId="233" applyFont="1" applyBorder="1" applyAlignment="1">
      <alignment horizontal="center" vertical="center" wrapText="1"/>
      <protection/>
    </xf>
    <xf numFmtId="0" fontId="0" fillId="0" borderId="10" xfId="198" applyFont="1" applyBorder="1" applyAlignment="1">
      <alignment horizontal="left" vertical="center" wrapText="1"/>
      <protection/>
    </xf>
    <xf numFmtId="0" fontId="0" fillId="0" borderId="10" xfId="233" applyFont="1" applyBorder="1" applyAlignment="1">
      <alignment horizontal="center" vertical="center" wrapText="1"/>
      <protection/>
    </xf>
    <xf numFmtId="0" fontId="35" fillId="0" borderId="0" xfId="198" applyFont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5" xfId="198" applyFont="1" applyBorder="1" applyAlignment="1">
      <alignment horizontal="center" vertical="center"/>
      <protection/>
    </xf>
    <xf numFmtId="0" fontId="0" fillId="0" borderId="0" xfId="198" applyFont="1" applyAlignment="1">
      <alignment horizontal="center" vertical="top"/>
      <protection/>
    </xf>
    <xf numFmtId="0" fontId="32" fillId="0" borderId="0" xfId="91" applyFont="1" applyAlignment="1">
      <alignment horizontal="center"/>
      <protection/>
    </xf>
    <xf numFmtId="0" fontId="25" fillId="0" borderId="15" xfId="233" applyFont="1" applyBorder="1" applyAlignment="1">
      <alignment horizontal="center" vertical="center"/>
      <protection/>
    </xf>
    <xf numFmtId="0" fontId="27" fillId="0" borderId="16" xfId="91" applyFont="1" applyFill="1" applyBorder="1" applyAlignment="1">
      <alignment horizontal="center" vertical="center" wrapText="1"/>
      <protection/>
    </xf>
    <xf numFmtId="0" fontId="27" fillId="0" borderId="17" xfId="91" applyFont="1" applyFill="1" applyBorder="1" applyAlignment="1">
      <alignment horizontal="center" vertical="center" wrapText="1"/>
      <protection/>
    </xf>
    <xf numFmtId="0" fontId="27" fillId="0" borderId="18" xfId="91" applyFont="1" applyFill="1" applyBorder="1" applyAlignment="1">
      <alignment horizontal="center" vertical="center" wrapText="1"/>
      <protection/>
    </xf>
    <xf numFmtId="0" fontId="27" fillId="0" borderId="19" xfId="91" applyFont="1" applyFill="1" applyBorder="1" applyAlignment="1">
      <alignment horizontal="center" vertical="center" wrapText="1"/>
      <protection/>
    </xf>
    <xf numFmtId="0" fontId="27" fillId="0" borderId="10" xfId="91" applyFont="1" applyFill="1" applyBorder="1" applyAlignment="1">
      <alignment horizontal="center" vertical="center" wrapText="1"/>
      <protection/>
    </xf>
    <xf numFmtId="0" fontId="27" fillId="0" borderId="11" xfId="91" applyFont="1" applyFill="1" applyBorder="1" applyAlignment="1">
      <alignment horizontal="center" vertical="center" wrapText="1"/>
      <protection/>
    </xf>
    <xf numFmtId="0" fontId="27" fillId="0" borderId="20" xfId="91" applyFont="1" applyFill="1" applyBorder="1" applyAlignment="1">
      <alignment horizontal="center" vertical="center" wrapText="1"/>
      <protection/>
    </xf>
    <xf numFmtId="0" fontId="27" fillId="0" borderId="12" xfId="91" applyFont="1" applyFill="1" applyBorder="1" applyAlignment="1">
      <alignment horizontal="center" vertical="center" wrapText="1"/>
      <protection/>
    </xf>
    <xf numFmtId="0" fontId="27" fillId="0" borderId="13" xfId="91" applyFont="1" applyFill="1" applyBorder="1" applyAlignment="1">
      <alignment horizontal="center" vertical="center" wrapText="1"/>
      <protection/>
    </xf>
    <xf numFmtId="0" fontId="27" fillId="0" borderId="14" xfId="91" applyFont="1" applyFill="1" applyBorder="1" applyAlignment="1">
      <alignment horizontal="center" vertical="center" wrapText="1"/>
      <protection/>
    </xf>
    <xf numFmtId="0" fontId="27" fillId="0" borderId="10" xfId="91" applyFont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7" fillId="0" borderId="10" xfId="91" applyFont="1" applyBorder="1" applyAlignment="1">
      <alignment horizontal="center" vertical="center" wrapText="1"/>
      <protection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H82"/>
  <sheetViews>
    <sheetView tabSelected="1" view="pageBreakPreview" zoomScale="50" zoomScaleSheetLayoutView="50" zoomScalePageLayoutView="0" workbookViewId="0" topLeftCell="I1">
      <selection activeCell="I14" sqref="I14"/>
    </sheetView>
  </sheetViews>
  <sheetFormatPr defaultColWidth="9.00390625" defaultRowHeight="15.75"/>
  <cols>
    <col min="1" max="1" width="10.00390625" style="46" customWidth="1"/>
    <col min="2" max="2" width="40.75390625" style="47" customWidth="1"/>
    <col min="3" max="3" width="15.75390625" style="46" customWidth="1"/>
    <col min="4" max="4" width="20.50390625" style="46" customWidth="1"/>
    <col min="5" max="5" width="15.875" style="46" customWidth="1"/>
    <col min="6" max="7" width="16.125" style="46" customWidth="1"/>
    <col min="8" max="8" width="28.875" style="46" customWidth="1"/>
    <col min="9" max="9" width="24.00390625" style="46" customWidth="1"/>
    <col min="10" max="13" width="19.875" style="46" customWidth="1"/>
    <col min="14" max="14" width="24.50390625" style="46" customWidth="1"/>
    <col min="15" max="15" width="19.875" style="46" customWidth="1"/>
    <col min="16" max="16" width="42.625" style="46" customWidth="1"/>
    <col min="17" max="19" width="20.50390625" style="28" customWidth="1"/>
    <col min="20" max="20" width="19.75390625" style="29" customWidth="1"/>
    <col min="21" max="21" width="10.00390625" style="29" customWidth="1"/>
    <col min="22" max="22" width="9.00390625" style="29" customWidth="1"/>
    <col min="23" max="23" width="17.00390625" style="29" customWidth="1"/>
    <col min="24" max="24" width="17.75390625" style="29" customWidth="1"/>
    <col min="25" max="25" width="8.75390625" style="46" customWidth="1"/>
    <col min="26" max="26" width="8.375" style="46" customWidth="1"/>
    <col min="27" max="27" width="9.00390625" style="46" customWidth="1"/>
    <col min="28" max="28" width="14.625" style="46" customWidth="1"/>
    <col min="29" max="29" width="44.50390625" style="48" customWidth="1"/>
    <col min="30" max="30" width="15.50390625" style="46" customWidth="1"/>
    <col min="31" max="31" width="14.25390625" style="46" customWidth="1"/>
    <col min="32" max="34" width="0" style="46" hidden="1" customWidth="1"/>
    <col min="35" max="16384" width="9.00390625" style="7" customWidth="1"/>
  </cols>
  <sheetData>
    <row r="1" spans="1:34" s="4" customFormat="1" ht="18.75">
      <c r="A1" s="25"/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" t="s">
        <v>33</v>
      </c>
      <c r="Q1" s="28"/>
      <c r="R1" s="28"/>
      <c r="S1" s="28"/>
      <c r="T1" s="29"/>
      <c r="U1" s="29"/>
      <c r="V1" s="29"/>
      <c r="W1" s="29"/>
      <c r="X1" s="27"/>
      <c r="Y1" s="27"/>
      <c r="Z1" s="27"/>
      <c r="AA1" s="27"/>
      <c r="AB1" s="27"/>
      <c r="AC1" s="30"/>
      <c r="AD1" s="27"/>
      <c r="AE1" s="27"/>
      <c r="AF1" s="27"/>
      <c r="AG1" s="27"/>
      <c r="AH1" s="27"/>
    </row>
    <row r="2" spans="1:34" s="4" customFormat="1" ht="18.75">
      <c r="A2" s="105" t="s">
        <v>34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27"/>
      <c r="P2" s="1" t="s">
        <v>0</v>
      </c>
      <c r="Q2" s="28"/>
      <c r="R2" s="28"/>
      <c r="S2" s="28"/>
      <c r="T2" s="29"/>
      <c r="U2" s="29"/>
      <c r="V2" s="29"/>
      <c r="W2" s="29"/>
      <c r="X2" s="27"/>
      <c r="Y2" s="27"/>
      <c r="Z2" s="27"/>
      <c r="AA2" s="27"/>
      <c r="AB2" s="27"/>
      <c r="AC2" s="30"/>
      <c r="AD2" s="27"/>
      <c r="AE2" s="27"/>
      <c r="AF2" s="27"/>
      <c r="AG2" s="27"/>
      <c r="AH2" s="27"/>
    </row>
    <row r="3" spans="1:34" s="4" customFormat="1" ht="18.7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9"/>
      <c r="P3" s="1" t="s">
        <v>72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27"/>
      <c r="AE3" s="27"/>
      <c r="AF3" s="27"/>
      <c r="AG3" s="27"/>
      <c r="AH3" s="27"/>
    </row>
    <row r="4" spans="1:34" s="4" customFormat="1" ht="15.75">
      <c r="A4" s="103" t="s">
        <v>73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spans="1:34" s="4" customFormat="1" ht="15.75">
      <c r="A5" s="104" t="s">
        <v>26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32" t="s">
        <v>9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0"/>
      <c r="AD5" s="32"/>
      <c r="AE5" s="32"/>
      <c r="AF5" s="32"/>
      <c r="AG5" s="32"/>
      <c r="AH5" s="32"/>
    </row>
    <row r="6" spans="1:34" s="4" customFormat="1" ht="15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7"/>
      <c r="AE6" s="27"/>
      <c r="AF6" s="27"/>
      <c r="AG6" s="27"/>
      <c r="AH6" s="27"/>
    </row>
    <row r="7" spans="1:34" s="5" customFormat="1" ht="16.5">
      <c r="A7" s="102" t="s">
        <v>74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4"/>
      <c r="AD7" s="33"/>
      <c r="AE7" s="33"/>
      <c r="AF7" s="33"/>
      <c r="AG7" s="33"/>
      <c r="AH7" s="33"/>
    </row>
    <row r="8" spans="1:34" s="4" customFormat="1" ht="18.7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27"/>
      <c r="AE8" s="27"/>
      <c r="AF8" s="27"/>
      <c r="AG8" s="27"/>
      <c r="AH8" s="27"/>
    </row>
    <row r="9" spans="1:34" s="4" customFormat="1" ht="39" customHeight="1">
      <c r="A9" s="92" t="s">
        <v>25</v>
      </c>
      <c r="B9" s="99" t="s">
        <v>2</v>
      </c>
      <c r="C9" s="92" t="s">
        <v>3</v>
      </c>
      <c r="D9" s="100" t="s">
        <v>13</v>
      </c>
      <c r="E9" s="93" t="s">
        <v>22</v>
      </c>
      <c r="F9" s="93" t="s">
        <v>20</v>
      </c>
      <c r="G9" s="93" t="s">
        <v>27</v>
      </c>
      <c r="H9" s="92" t="s">
        <v>12</v>
      </c>
      <c r="I9" s="92"/>
      <c r="J9" s="92"/>
      <c r="K9" s="92"/>
      <c r="L9" s="92" t="s">
        <v>11</v>
      </c>
      <c r="M9" s="92"/>
      <c r="N9" s="111" t="s">
        <v>8</v>
      </c>
      <c r="O9" s="111" t="s">
        <v>7</v>
      </c>
      <c r="P9" s="114" t="s">
        <v>41</v>
      </c>
      <c r="Q9" s="100" t="s">
        <v>29</v>
      </c>
      <c r="R9" s="100"/>
      <c r="S9" s="96" t="s">
        <v>24</v>
      </c>
      <c r="T9" s="96" t="s">
        <v>64</v>
      </c>
      <c r="U9" s="111" t="s">
        <v>19</v>
      </c>
      <c r="V9" s="111"/>
      <c r="W9" s="111"/>
      <c r="X9" s="111"/>
      <c r="Y9" s="111"/>
      <c r="Z9" s="111"/>
      <c r="AA9" s="107" t="s">
        <v>30</v>
      </c>
      <c r="AB9" s="108"/>
      <c r="AC9" s="92" t="s">
        <v>21</v>
      </c>
      <c r="AD9" s="92" t="s">
        <v>32</v>
      </c>
      <c r="AE9" s="92"/>
      <c r="AF9" s="27"/>
      <c r="AG9" s="27"/>
      <c r="AH9" s="27"/>
    </row>
    <row r="10" spans="1:34" s="3" customFormat="1" ht="126.75" customHeight="1">
      <c r="A10" s="92"/>
      <c r="B10" s="99"/>
      <c r="C10" s="92"/>
      <c r="D10" s="100"/>
      <c r="E10" s="94"/>
      <c r="F10" s="94"/>
      <c r="G10" s="94"/>
      <c r="H10" s="92" t="s">
        <v>15</v>
      </c>
      <c r="I10" s="92" t="s">
        <v>16</v>
      </c>
      <c r="J10" s="92" t="s">
        <v>17</v>
      </c>
      <c r="K10" s="93" t="s">
        <v>18</v>
      </c>
      <c r="L10" s="92"/>
      <c r="M10" s="92"/>
      <c r="N10" s="111"/>
      <c r="O10" s="111"/>
      <c r="P10" s="115"/>
      <c r="Q10" s="100"/>
      <c r="R10" s="100"/>
      <c r="S10" s="97"/>
      <c r="T10" s="97"/>
      <c r="U10" s="117" t="s">
        <v>42</v>
      </c>
      <c r="V10" s="117"/>
      <c r="W10" s="119" t="s">
        <v>43</v>
      </c>
      <c r="X10" s="119"/>
      <c r="Y10" s="112" t="s">
        <v>14</v>
      </c>
      <c r="Z10" s="113"/>
      <c r="AA10" s="109"/>
      <c r="AB10" s="110"/>
      <c r="AC10" s="92"/>
      <c r="AD10" s="92"/>
      <c r="AE10" s="92"/>
      <c r="AF10" s="35"/>
      <c r="AG10" s="35"/>
      <c r="AH10" s="35"/>
    </row>
    <row r="11" spans="1:34" s="3" customFormat="1" ht="96" customHeight="1">
      <c r="A11" s="92"/>
      <c r="B11" s="99"/>
      <c r="C11" s="92"/>
      <c r="D11" s="100"/>
      <c r="E11" s="95"/>
      <c r="F11" s="95"/>
      <c r="G11" s="95"/>
      <c r="H11" s="92"/>
      <c r="I11" s="92"/>
      <c r="J11" s="92"/>
      <c r="K11" s="95"/>
      <c r="L11" s="18" t="s">
        <v>10</v>
      </c>
      <c r="M11" s="36" t="s">
        <v>6</v>
      </c>
      <c r="N11" s="111"/>
      <c r="O11" s="111"/>
      <c r="P11" s="116"/>
      <c r="Q11" s="17" t="s">
        <v>1</v>
      </c>
      <c r="R11" s="17" t="s">
        <v>28</v>
      </c>
      <c r="S11" s="98"/>
      <c r="T11" s="98"/>
      <c r="U11" s="37" t="s">
        <v>4</v>
      </c>
      <c r="V11" s="37" t="s">
        <v>5</v>
      </c>
      <c r="W11" s="37" t="s">
        <v>4</v>
      </c>
      <c r="X11" s="37" t="s">
        <v>5</v>
      </c>
      <c r="Y11" s="18" t="s">
        <v>4</v>
      </c>
      <c r="Z11" s="38" t="s">
        <v>5</v>
      </c>
      <c r="AA11" s="18" t="s">
        <v>4</v>
      </c>
      <c r="AB11" s="38" t="s">
        <v>5</v>
      </c>
      <c r="AC11" s="92"/>
      <c r="AD11" s="8" t="s">
        <v>31</v>
      </c>
      <c r="AE11" s="36" t="s">
        <v>23</v>
      </c>
      <c r="AF11" s="35"/>
      <c r="AG11" s="35"/>
      <c r="AH11" s="35"/>
    </row>
    <row r="12" spans="1:34" s="11" customFormat="1" ht="15.75">
      <c r="A12" s="39">
        <v>1</v>
      </c>
      <c r="B12" s="40">
        <v>2</v>
      </c>
      <c r="C12" s="39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  <c r="M12" s="39">
        <v>13</v>
      </c>
      <c r="N12" s="39">
        <v>14</v>
      </c>
      <c r="O12" s="39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  <c r="X12" s="39">
        <v>24</v>
      </c>
      <c r="Y12" s="39">
        <v>25</v>
      </c>
      <c r="Z12" s="39">
        <v>26</v>
      </c>
      <c r="AA12" s="39">
        <v>27</v>
      </c>
      <c r="AB12" s="39">
        <v>28</v>
      </c>
      <c r="AC12" s="41">
        <v>29</v>
      </c>
      <c r="AD12" s="39">
        <v>30</v>
      </c>
      <c r="AE12" s="39">
        <v>31</v>
      </c>
      <c r="AF12" s="42"/>
      <c r="AG12" s="42"/>
      <c r="AH12" s="42"/>
    </row>
    <row r="13" spans="1:34" s="6" customFormat="1" ht="38.25" customHeight="1">
      <c r="A13" s="12" t="s">
        <v>35</v>
      </c>
      <c r="B13" s="80" t="s">
        <v>75</v>
      </c>
      <c r="C13" s="16" t="s">
        <v>40</v>
      </c>
      <c r="D13" s="71" t="s">
        <v>40</v>
      </c>
      <c r="E13" s="13" t="s">
        <v>40</v>
      </c>
      <c r="F13" s="13" t="s">
        <v>40</v>
      </c>
      <c r="G13" s="13" t="s">
        <v>40</v>
      </c>
      <c r="H13" s="13" t="s">
        <v>40</v>
      </c>
      <c r="I13" s="13" t="s">
        <v>40</v>
      </c>
      <c r="J13" s="13" t="s">
        <v>40</v>
      </c>
      <c r="K13" s="13" t="s">
        <v>40</v>
      </c>
      <c r="L13" s="71" t="s">
        <v>40</v>
      </c>
      <c r="M13" s="71" t="s">
        <v>40</v>
      </c>
      <c r="N13" s="71" t="s">
        <v>40</v>
      </c>
      <c r="O13" s="71" t="s">
        <v>40</v>
      </c>
      <c r="P13" s="62" t="s">
        <v>40</v>
      </c>
      <c r="Q13" s="71" t="s">
        <v>40</v>
      </c>
      <c r="R13" s="71" t="s">
        <v>40</v>
      </c>
      <c r="S13" s="71" t="s">
        <v>40</v>
      </c>
      <c r="T13" s="71" t="s">
        <v>40</v>
      </c>
      <c r="U13" s="71" t="s">
        <v>40</v>
      </c>
      <c r="V13" s="71" t="s">
        <v>40</v>
      </c>
      <c r="W13" s="71" t="s">
        <v>40</v>
      </c>
      <c r="X13" s="71" t="s">
        <v>40</v>
      </c>
      <c r="Y13" s="71" t="s">
        <v>40</v>
      </c>
      <c r="Z13" s="71" t="s">
        <v>40</v>
      </c>
      <c r="AA13" s="71" t="s">
        <v>40</v>
      </c>
      <c r="AB13" s="71" t="s">
        <v>40</v>
      </c>
      <c r="AC13" s="71" t="s">
        <v>40</v>
      </c>
      <c r="AD13" s="71" t="s">
        <v>40</v>
      </c>
      <c r="AE13" s="71" t="s">
        <v>40</v>
      </c>
      <c r="AF13" s="43"/>
      <c r="AG13" s="43"/>
      <c r="AH13" s="43"/>
    </row>
    <row r="14" spans="1:34" s="11" customFormat="1" ht="49.5">
      <c r="A14" s="49" t="s">
        <v>36</v>
      </c>
      <c r="B14" s="50" t="s">
        <v>48</v>
      </c>
      <c r="C14" s="51" t="s">
        <v>40</v>
      </c>
      <c r="D14" s="72" t="s">
        <v>40</v>
      </c>
      <c r="E14" s="72" t="s">
        <v>40</v>
      </c>
      <c r="F14" s="72" t="s">
        <v>40</v>
      </c>
      <c r="G14" s="72" t="s">
        <v>40</v>
      </c>
      <c r="H14" s="72" t="s">
        <v>40</v>
      </c>
      <c r="I14" s="72" t="s">
        <v>40</v>
      </c>
      <c r="J14" s="72" t="s">
        <v>40</v>
      </c>
      <c r="K14" s="72" t="s">
        <v>40</v>
      </c>
      <c r="L14" s="72" t="s">
        <v>40</v>
      </c>
      <c r="M14" s="72" t="s">
        <v>40</v>
      </c>
      <c r="N14" s="72" t="s">
        <v>40</v>
      </c>
      <c r="O14" s="72" t="s">
        <v>40</v>
      </c>
      <c r="P14" s="51" t="s">
        <v>40</v>
      </c>
      <c r="Q14" s="72" t="s">
        <v>40</v>
      </c>
      <c r="R14" s="72" t="s">
        <v>40</v>
      </c>
      <c r="S14" s="72" t="s">
        <v>40</v>
      </c>
      <c r="T14" s="72" t="s">
        <v>40</v>
      </c>
      <c r="U14" s="72" t="s">
        <v>40</v>
      </c>
      <c r="V14" s="72" t="s">
        <v>40</v>
      </c>
      <c r="W14" s="72" t="s">
        <v>40</v>
      </c>
      <c r="X14" s="72" t="s">
        <v>40</v>
      </c>
      <c r="Y14" s="72" t="s">
        <v>40</v>
      </c>
      <c r="Z14" s="72" t="s">
        <v>40</v>
      </c>
      <c r="AA14" s="72" t="s">
        <v>40</v>
      </c>
      <c r="AB14" s="72" t="s">
        <v>40</v>
      </c>
      <c r="AC14" s="72" t="s">
        <v>40</v>
      </c>
      <c r="AD14" s="72" t="s">
        <v>40</v>
      </c>
      <c r="AE14" s="72" t="s">
        <v>40</v>
      </c>
      <c r="AF14" s="42"/>
      <c r="AG14" s="42"/>
      <c r="AH14" s="42"/>
    </row>
    <row r="15" spans="1:31" s="15" customFormat="1" ht="82.5">
      <c r="A15" s="49" t="s">
        <v>37</v>
      </c>
      <c r="B15" s="50" t="s">
        <v>49</v>
      </c>
      <c r="C15" s="51" t="s">
        <v>40</v>
      </c>
      <c r="D15" s="57" t="s">
        <v>40</v>
      </c>
      <c r="E15" s="57" t="s">
        <v>40</v>
      </c>
      <c r="F15" s="57" t="s">
        <v>40</v>
      </c>
      <c r="G15" s="57" t="s">
        <v>40</v>
      </c>
      <c r="H15" s="57" t="s">
        <v>40</v>
      </c>
      <c r="I15" s="57" t="s">
        <v>40</v>
      </c>
      <c r="J15" s="57" t="s">
        <v>40</v>
      </c>
      <c r="K15" s="57" t="s">
        <v>40</v>
      </c>
      <c r="L15" s="57" t="s">
        <v>40</v>
      </c>
      <c r="M15" s="57" t="s">
        <v>40</v>
      </c>
      <c r="N15" s="57" t="s">
        <v>40</v>
      </c>
      <c r="O15" s="57" t="s">
        <v>40</v>
      </c>
      <c r="P15" s="51" t="s">
        <v>40</v>
      </c>
      <c r="Q15" s="57" t="s">
        <v>40</v>
      </c>
      <c r="R15" s="57" t="s">
        <v>40</v>
      </c>
      <c r="S15" s="57" t="s">
        <v>40</v>
      </c>
      <c r="T15" s="57" t="s">
        <v>40</v>
      </c>
      <c r="U15" s="57" t="s">
        <v>40</v>
      </c>
      <c r="V15" s="57" t="s">
        <v>40</v>
      </c>
      <c r="W15" s="57" t="s">
        <v>40</v>
      </c>
      <c r="X15" s="57" t="s">
        <v>40</v>
      </c>
      <c r="Y15" s="57" t="s">
        <v>40</v>
      </c>
      <c r="Z15" s="57" t="s">
        <v>40</v>
      </c>
      <c r="AA15" s="57" t="s">
        <v>40</v>
      </c>
      <c r="AB15" s="57" t="s">
        <v>40</v>
      </c>
      <c r="AC15" s="57" t="s">
        <v>40</v>
      </c>
      <c r="AD15" s="57" t="s">
        <v>40</v>
      </c>
      <c r="AE15" s="57" t="s">
        <v>40</v>
      </c>
    </row>
    <row r="16" spans="1:31" s="15" customFormat="1" ht="33">
      <c r="A16" s="49" t="s">
        <v>39</v>
      </c>
      <c r="B16" s="50" t="s">
        <v>50</v>
      </c>
      <c r="C16" s="51" t="s">
        <v>40</v>
      </c>
      <c r="D16" s="57" t="s">
        <v>40</v>
      </c>
      <c r="E16" s="57" t="s">
        <v>40</v>
      </c>
      <c r="F16" s="57" t="s">
        <v>40</v>
      </c>
      <c r="G16" s="57" t="s">
        <v>40</v>
      </c>
      <c r="H16" s="57" t="s">
        <v>40</v>
      </c>
      <c r="I16" s="57" t="s">
        <v>40</v>
      </c>
      <c r="J16" s="57" t="s">
        <v>40</v>
      </c>
      <c r="K16" s="57" t="s">
        <v>40</v>
      </c>
      <c r="L16" s="57" t="s">
        <v>40</v>
      </c>
      <c r="M16" s="57" t="s">
        <v>40</v>
      </c>
      <c r="N16" s="57" t="s">
        <v>40</v>
      </c>
      <c r="O16" s="57" t="s">
        <v>40</v>
      </c>
      <c r="P16" s="51" t="s">
        <v>40</v>
      </c>
      <c r="Q16" s="57" t="s">
        <v>40</v>
      </c>
      <c r="R16" s="57" t="s">
        <v>40</v>
      </c>
      <c r="S16" s="57" t="s">
        <v>40</v>
      </c>
      <c r="T16" s="57" t="s">
        <v>40</v>
      </c>
      <c r="U16" s="57" t="s">
        <v>40</v>
      </c>
      <c r="V16" s="57" t="s">
        <v>40</v>
      </c>
      <c r="W16" s="57" t="s">
        <v>40</v>
      </c>
      <c r="X16" s="57" t="s">
        <v>40</v>
      </c>
      <c r="Y16" s="57" t="s">
        <v>40</v>
      </c>
      <c r="Z16" s="57" t="s">
        <v>40</v>
      </c>
      <c r="AA16" s="57" t="s">
        <v>40</v>
      </c>
      <c r="AB16" s="57" t="s">
        <v>40</v>
      </c>
      <c r="AC16" s="57" t="s">
        <v>40</v>
      </c>
      <c r="AD16" s="57" t="s">
        <v>40</v>
      </c>
      <c r="AE16" s="57" t="s">
        <v>40</v>
      </c>
    </row>
    <row r="17" spans="1:31" s="15" customFormat="1" ht="82.5">
      <c r="A17" s="52" t="s">
        <v>39</v>
      </c>
      <c r="B17" s="9" t="s">
        <v>76</v>
      </c>
      <c r="C17" s="53" t="s">
        <v>77</v>
      </c>
      <c r="D17" s="69">
        <v>1969</v>
      </c>
      <c r="E17" s="69" t="s">
        <v>40</v>
      </c>
      <c r="F17" s="69" t="s">
        <v>40</v>
      </c>
      <c r="G17" s="69" t="s">
        <v>40</v>
      </c>
      <c r="H17" s="69" t="s">
        <v>40</v>
      </c>
      <c r="I17" s="69" t="s">
        <v>40</v>
      </c>
      <c r="J17" s="69" t="s">
        <v>40</v>
      </c>
      <c r="K17" s="69" t="s">
        <v>40</v>
      </c>
      <c r="L17" s="76" t="s">
        <v>187</v>
      </c>
      <c r="M17" s="76" t="s">
        <v>188</v>
      </c>
      <c r="N17" s="76" t="s">
        <v>187</v>
      </c>
      <c r="O17" s="76" t="s">
        <v>187</v>
      </c>
      <c r="P17" s="81" t="s">
        <v>189</v>
      </c>
      <c r="Q17" s="83">
        <f>135.1/1000*0.9</f>
        <v>0.12159</v>
      </c>
      <c r="R17" s="77">
        <v>42723</v>
      </c>
      <c r="S17" s="69">
        <v>54</v>
      </c>
      <c r="T17" s="69">
        <v>125</v>
      </c>
      <c r="U17" s="69">
        <v>0.25</v>
      </c>
      <c r="V17" s="69">
        <v>0.25</v>
      </c>
      <c r="W17" s="69">
        <v>0</v>
      </c>
      <c r="X17" s="69">
        <v>0</v>
      </c>
      <c r="Y17" s="69" t="s">
        <v>40</v>
      </c>
      <c r="Z17" s="69" t="s">
        <v>40</v>
      </c>
      <c r="AA17" s="69">
        <v>6</v>
      </c>
      <c r="AB17" s="69">
        <v>6</v>
      </c>
      <c r="AC17" s="78" t="s">
        <v>67</v>
      </c>
      <c r="AD17" s="76" t="s">
        <v>188</v>
      </c>
      <c r="AE17" s="76" t="s">
        <v>188</v>
      </c>
    </row>
    <row r="18" spans="1:34" s="23" customFormat="1" ht="82.5">
      <c r="A18" s="52" t="s">
        <v>39</v>
      </c>
      <c r="B18" s="9" t="s">
        <v>78</v>
      </c>
      <c r="C18" s="53" t="s">
        <v>79</v>
      </c>
      <c r="D18" s="69">
        <v>1971</v>
      </c>
      <c r="E18" s="69" t="s">
        <v>40</v>
      </c>
      <c r="F18" s="69" t="s">
        <v>40</v>
      </c>
      <c r="G18" s="69" t="s">
        <v>40</v>
      </c>
      <c r="H18" s="69" t="s">
        <v>40</v>
      </c>
      <c r="I18" s="69" t="s">
        <v>40</v>
      </c>
      <c r="J18" s="69" t="s">
        <v>40</v>
      </c>
      <c r="K18" s="69" t="s">
        <v>40</v>
      </c>
      <c r="L18" s="76" t="s">
        <v>187</v>
      </c>
      <c r="M18" s="76" t="s">
        <v>188</v>
      </c>
      <c r="N18" s="76" t="s">
        <v>187</v>
      </c>
      <c r="O18" s="76" t="s">
        <v>187</v>
      </c>
      <c r="P18" s="81" t="s">
        <v>58</v>
      </c>
      <c r="Q18" s="83">
        <f>245.95/1000*0.9</f>
        <v>0.221355</v>
      </c>
      <c r="R18" s="77">
        <v>42724</v>
      </c>
      <c r="S18" s="69">
        <v>78.1</v>
      </c>
      <c r="T18" s="69">
        <v>652</v>
      </c>
      <c r="U18" s="69">
        <v>0.315</v>
      </c>
      <c r="V18" s="69">
        <v>0.4</v>
      </c>
      <c r="W18" s="69">
        <v>0</v>
      </c>
      <c r="X18" s="69">
        <v>0</v>
      </c>
      <c r="Y18" s="69" t="s">
        <v>40</v>
      </c>
      <c r="Z18" s="69" t="s">
        <v>40</v>
      </c>
      <c r="AA18" s="69">
        <v>6</v>
      </c>
      <c r="AB18" s="69">
        <v>6</v>
      </c>
      <c r="AC18" s="78" t="s">
        <v>67</v>
      </c>
      <c r="AD18" s="76" t="s">
        <v>188</v>
      </c>
      <c r="AE18" s="76" t="s">
        <v>188</v>
      </c>
      <c r="AF18" s="14"/>
      <c r="AG18" s="14"/>
      <c r="AH18" s="14"/>
    </row>
    <row r="19" spans="1:34" s="23" customFormat="1" ht="82.5">
      <c r="A19" s="52" t="s">
        <v>39</v>
      </c>
      <c r="B19" s="9" t="s">
        <v>80</v>
      </c>
      <c r="C19" s="53" t="s">
        <v>81</v>
      </c>
      <c r="D19" s="69">
        <v>1967</v>
      </c>
      <c r="E19" s="69" t="s">
        <v>40</v>
      </c>
      <c r="F19" s="69" t="s">
        <v>40</v>
      </c>
      <c r="G19" s="69" t="s">
        <v>40</v>
      </c>
      <c r="H19" s="69" t="s">
        <v>40</v>
      </c>
      <c r="I19" s="69" t="s">
        <v>40</v>
      </c>
      <c r="J19" s="69" t="s">
        <v>40</v>
      </c>
      <c r="K19" s="69" t="s">
        <v>40</v>
      </c>
      <c r="L19" s="76" t="s">
        <v>187</v>
      </c>
      <c r="M19" s="76" t="s">
        <v>188</v>
      </c>
      <c r="N19" s="76" t="s">
        <v>187</v>
      </c>
      <c r="O19" s="76" t="s">
        <v>187</v>
      </c>
      <c r="P19" s="81" t="s">
        <v>57</v>
      </c>
      <c r="Q19" s="83">
        <f>121.11/1000*0.9</f>
        <v>0.108999</v>
      </c>
      <c r="R19" s="77">
        <v>42724</v>
      </c>
      <c r="S19" s="88">
        <v>52.7</v>
      </c>
      <c r="T19" s="69">
        <v>348</v>
      </c>
      <c r="U19" s="69">
        <v>0.25</v>
      </c>
      <c r="V19" s="69">
        <v>0.25</v>
      </c>
      <c r="W19" s="69">
        <v>0</v>
      </c>
      <c r="X19" s="69">
        <v>0</v>
      </c>
      <c r="Y19" s="69" t="s">
        <v>40</v>
      </c>
      <c r="Z19" s="69" t="s">
        <v>40</v>
      </c>
      <c r="AA19" s="69">
        <v>6</v>
      </c>
      <c r="AB19" s="69">
        <v>6</v>
      </c>
      <c r="AC19" s="78" t="s">
        <v>67</v>
      </c>
      <c r="AD19" s="76" t="s">
        <v>188</v>
      </c>
      <c r="AE19" s="76" t="s">
        <v>188</v>
      </c>
      <c r="AF19" s="14"/>
      <c r="AG19" s="14"/>
      <c r="AH19" s="14"/>
    </row>
    <row r="20" spans="1:34" s="23" customFormat="1" ht="82.5">
      <c r="A20" s="52" t="s">
        <v>39</v>
      </c>
      <c r="B20" s="9" t="s">
        <v>82</v>
      </c>
      <c r="C20" s="53" t="s">
        <v>83</v>
      </c>
      <c r="D20" s="69">
        <v>1974</v>
      </c>
      <c r="E20" s="69" t="s">
        <v>40</v>
      </c>
      <c r="F20" s="69" t="s">
        <v>40</v>
      </c>
      <c r="G20" s="69" t="s">
        <v>40</v>
      </c>
      <c r="H20" s="69" t="s">
        <v>40</v>
      </c>
      <c r="I20" s="69" t="s">
        <v>40</v>
      </c>
      <c r="J20" s="69" t="s">
        <v>40</v>
      </c>
      <c r="K20" s="69" t="s">
        <v>40</v>
      </c>
      <c r="L20" s="76" t="s">
        <v>187</v>
      </c>
      <c r="M20" s="76" t="s">
        <v>188</v>
      </c>
      <c r="N20" s="76" t="s">
        <v>187</v>
      </c>
      <c r="O20" s="76" t="s">
        <v>187</v>
      </c>
      <c r="P20" s="81" t="s">
        <v>190</v>
      </c>
      <c r="Q20" s="83">
        <f>38.11/1000*0.9</f>
        <v>0.034298999999999996</v>
      </c>
      <c r="R20" s="77">
        <v>42724</v>
      </c>
      <c r="S20" s="69">
        <v>9.5</v>
      </c>
      <c r="T20" s="69">
        <v>509</v>
      </c>
      <c r="U20" s="69">
        <v>0.8</v>
      </c>
      <c r="V20" s="69">
        <v>0.8</v>
      </c>
      <c r="W20" s="69">
        <v>0</v>
      </c>
      <c r="X20" s="69">
        <v>0</v>
      </c>
      <c r="Y20" s="69" t="s">
        <v>40</v>
      </c>
      <c r="Z20" s="69" t="s">
        <v>40</v>
      </c>
      <c r="AA20" s="69">
        <v>6</v>
      </c>
      <c r="AB20" s="69">
        <v>6</v>
      </c>
      <c r="AC20" s="78" t="s">
        <v>67</v>
      </c>
      <c r="AD20" s="76" t="s">
        <v>188</v>
      </c>
      <c r="AE20" s="76" t="s">
        <v>188</v>
      </c>
      <c r="AF20" s="14"/>
      <c r="AG20" s="14"/>
      <c r="AH20" s="14"/>
    </row>
    <row r="21" spans="1:31" s="14" customFormat="1" ht="82.5">
      <c r="A21" s="52" t="s">
        <v>39</v>
      </c>
      <c r="B21" s="9" t="s">
        <v>84</v>
      </c>
      <c r="C21" s="53" t="s">
        <v>85</v>
      </c>
      <c r="D21" s="69">
        <v>1970</v>
      </c>
      <c r="E21" s="69" t="s">
        <v>40</v>
      </c>
      <c r="F21" s="69" t="s">
        <v>40</v>
      </c>
      <c r="G21" s="69" t="s">
        <v>40</v>
      </c>
      <c r="H21" s="69" t="s">
        <v>40</v>
      </c>
      <c r="I21" s="69" t="s">
        <v>40</v>
      </c>
      <c r="J21" s="69" t="s">
        <v>40</v>
      </c>
      <c r="K21" s="69" t="s">
        <v>40</v>
      </c>
      <c r="L21" s="76" t="s">
        <v>187</v>
      </c>
      <c r="M21" s="76" t="s">
        <v>188</v>
      </c>
      <c r="N21" s="76" t="s">
        <v>187</v>
      </c>
      <c r="O21" s="76" t="s">
        <v>187</v>
      </c>
      <c r="P21" s="81" t="s">
        <v>191</v>
      </c>
      <c r="Q21" s="83">
        <f>180.13*0.9/1000</f>
        <v>0.16211699999999998</v>
      </c>
      <c r="R21" s="77">
        <v>42724</v>
      </c>
      <c r="S21" s="69">
        <v>56.3</v>
      </c>
      <c r="T21" s="69">
        <v>592</v>
      </c>
      <c r="U21" s="69">
        <v>0.72</v>
      </c>
      <c r="V21" s="69">
        <v>0.8</v>
      </c>
      <c r="W21" s="69">
        <v>0.32</v>
      </c>
      <c r="X21" s="69">
        <v>0.4</v>
      </c>
      <c r="Y21" s="69" t="s">
        <v>40</v>
      </c>
      <c r="Z21" s="69" t="s">
        <v>40</v>
      </c>
      <c r="AA21" s="69">
        <v>6</v>
      </c>
      <c r="AB21" s="69">
        <v>6</v>
      </c>
      <c r="AC21" s="78" t="s">
        <v>67</v>
      </c>
      <c r="AD21" s="76" t="s">
        <v>188</v>
      </c>
      <c r="AE21" s="76" t="s">
        <v>188</v>
      </c>
    </row>
    <row r="22" spans="1:34" s="23" customFormat="1" ht="82.5">
      <c r="A22" s="52" t="s">
        <v>39</v>
      </c>
      <c r="B22" s="9" t="s">
        <v>86</v>
      </c>
      <c r="C22" s="53" t="s">
        <v>87</v>
      </c>
      <c r="D22" s="69">
        <v>1970</v>
      </c>
      <c r="E22" s="69" t="s">
        <v>40</v>
      </c>
      <c r="F22" s="69" t="s">
        <v>40</v>
      </c>
      <c r="G22" s="69" t="s">
        <v>40</v>
      </c>
      <c r="H22" s="69" t="s">
        <v>40</v>
      </c>
      <c r="I22" s="69" t="s">
        <v>40</v>
      </c>
      <c r="J22" s="69" t="s">
        <v>40</v>
      </c>
      <c r="K22" s="69" t="s">
        <v>40</v>
      </c>
      <c r="L22" s="76" t="s">
        <v>187</v>
      </c>
      <c r="M22" s="76" t="s">
        <v>188</v>
      </c>
      <c r="N22" s="76" t="s">
        <v>187</v>
      </c>
      <c r="O22" s="76" t="s">
        <v>187</v>
      </c>
      <c r="P22" s="81" t="s">
        <v>192</v>
      </c>
      <c r="Q22" s="83">
        <f>218.24*0.9/1000</f>
        <v>0.19641600000000004</v>
      </c>
      <c r="R22" s="77">
        <v>42724</v>
      </c>
      <c r="S22" s="69">
        <v>69.3</v>
      </c>
      <c r="T22" s="69">
        <v>579</v>
      </c>
      <c r="U22" s="69">
        <v>0.63</v>
      </c>
      <c r="V22" s="69">
        <v>0.8</v>
      </c>
      <c r="W22" s="69">
        <v>0.315</v>
      </c>
      <c r="X22" s="69">
        <v>0.4</v>
      </c>
      <c r="Y22" s="69" t="s">
        <v>40</v>
      </c>
      <c r="Z22" s="69" t="s">
        <v>40</v>
      </c>
      <c r="AA22" s="69">
        <v>6</v>
      </c>
      <c r="AB22" s="69">
        <v>6</v>
      </c>
      <c r="AC22" s="78" t="s">
        <v>67</v>
      </c>
      <c r="AD22" s="76" t="s">
        <v>188</v>
      </c>
      <c r="AE22" s="76" t="s">
        <v>188</v>
      </c>
      <c r="AF22" s="14"/>
      <c r="AG22" s="14"/>
      <c r="AH22" s="14"/>
    </row>
    <row r="23" spans="1:34" s="23" customFormat="1" ht="82.5">
      <c r="A23" s="52" t="s">
        <v>39</v>
      </c>
      <c r="B23" s="9" t="s">
        <v>88</v>
      </c>
      <c r="C23" s="53" t="s">
        <v>89</v>
      </c>
      <c r="D23" s="69">
        <v>1970</v>
      </c>
      <c r="E23" s="69" t="s">
        <v>40</v>
      </c>
      <c r="F23" s="69" t="s">
        <v>40</v>
      </c>
      <c r="G23" s="69" t="s">
        <v>40</v>
      </c>
      <c r="H23" s="69" t="s">
        <v>40</v>
      </c>
      <c r="I23" s="69" t="s">
        <v>40</v>
      </c>
      <c r="J23" s="69" t="s">
        <v>40</v>
      </c>
      <c r="K23" s="69" t="s">
        <v>40</v>
      </c>
      <c r="L23" s="76" t="s">
        <v>187</v>
      </c>
      <c r="M23" s="76" t="s">
        <v>188</v>
      </c>
      <c r="N23" s="76" t="s">
        <v>187</v>
      </c>
      <c r="O23" s="76" t="s">
        <v>187</v>
      </c>
      <c r="P23" s="81" t="s">
        <v>193</v>
      </c>
      <c r="Q23" s="83">
        <f>100.46*0.9/1000</f>
        <v>0.09041400000000001</v>
      </c>
      <c r="R23" s="77">
        <v>42724</v>
      </c>
      <c r="S23" s="69">
        <v>40.2</v>
      </c>
      <c r="T23" s="69">
        <v>388</v>
      </c>
      <c r="U23" s="69">
        <v>0.25</v>
      </c>
      <c r="V23" s="69">
        <v>0.25</v>
      </c>
      <c r="W23" s="69">
        <v>0</v>
      </c>
      <c r="X23" s="69">
        <v>0</v>
      </c>
      <c r="Y23" s="69" t="s">
        <v>40</v>
      </c>
      <c r="Z23" s="69" t="s">
        <v>40</v>
      </c>
      <c r="AA23" s="69">
        <v>6</v>
      </c>
      <c r="AB23" s="69">
        <v>6</v>
      </c>
      <c r="AC23" s="78" t="s">
        <v>67</v>
      </c>
      <c r="AD23" s="76" t="s">
        <v>188</v>
      </c>
      <c r="AE23" s="76" t="s">
        <v>188</v>
      </c>
      <c r="AF23" s="14"/>
      <c r="AG23" s="14"/>
      <c r="AH23" s="14"/>
    </row>
    <row r="24" spans="1:31" s="15" customFormat="1" ht="82.5">
      <c r="A24" s="52" t="s">
        <v>39</v>
      </c>
      <c r="B24" s="9" t="s">
        <v>90</v>
      </c>
      <c r="C24" s="53" t="s">
        <v>91</v>
      </c>
      <c r="D24" s="69">
        <v>1969</v>
      </c>
      <c r="E24" s="69" t="s">
        <v>40</v>
      </c>
      <c r="F24" s="69" t="s">
        <v>40</v>
      </c>
      <c r="G24" s="69" t="s">
        <v>40</v>
      </c>
      <c r="H24" s="69" t="s">
        <v>40</v>
      </c>
      <c r="I24" s="69" t="s">
        <v>40</v>
      </c>
      <c r="J24" s="69" t="s">
        <v>40</v>
      </c>
      <c r="K24" s="69" t="s">
        <v>40</v>
      </c>
      <c r="L24" s="76" t="s">
        <v>187</v>
      </c>
      <c r="M24" s="76" t="s">
        <v>188</v>
      </c>
      <c r="N24" s="76" t="s">
        <v>187</v>
      </c>
      <c r="O24" s="76" t="s">
        <v>187</v>
      </c>
      <c r="P24" s="81" t="s">
        <v>194</v>
      </c>
      <c r="Q24" s="83">
        <f>148.96*0.9/1000</f>
        <v>0.13406400000000002</v>
      </c>
      <c r="R24" s="77">
        <v>42724</v>
      </c>
      <c r="S24" s="69">
        <v>59.6</v>
      </c>
      <c r="T24" s="69">
        <v>384</v>
      </c>
      <c r="U24" s="69">
        <v>0.25</v>
      </c>
      <c r="V24" s="69">
        <v>0.25</v>
      </c>
      <c r="W24" s="69">
        <v>0</v>
      </c>
      <c r="X24" s="69">
        <v>0</v>
      </c>
      <c r="Y24" s="69" t="s">
        <v>40</v>
      </c>
      <c r="Z24" s="69" t="s">
        <v>40</v>
      </c>
      <c r="AA24" s="69">
        <v>6</v>
      </c>
      <c r="AB24" s="69">
        <v>6</v>
      </c>
      <c r="AC24" s="78" t="s">
        <v>67</v>
      </c>
      <c r="AD24" s="76" t="s">
        <v>188</v>
      </c>
      <c r="AE24" s="76" t="s">
        <v>188</v>
      </c>
    </row>
    <row r="25" spans="1:34" s="23" customFormat="1" ht="82.5">
      <c r="A25" s="52" t="s">
        <v>39</v>
      </c>
      <c r="B25" s="9" t="s">
        <v>92</v>
      </c>
      <c r="C25" s="53" t="s">
        <v>93</v>
      </c>
      <c r="D25" s="69">
        <v>1970</v>
      </c>
      <c r="E25" s="69" t="s">
        <v>40</v>
      </c>
      <c r="F25" s="69" t="s">
        <v>40</v>
      </c>
      <c r="G25" s="69" t="s">
        <v>40</v>
      </c>
      <c r="H25" s="69" t="s">
        <v>40</v>
      </c>
      <c r="I25" s="69" t="s">
        <v>40</v>
      </c>
      <c r="J25" s="69" t="s">
        <v>40</v>
      </c>
      <c r="K25" s="69" t="s">
        <v>40</v>
      </c>
      <c r="L25" s="76" t="s">
        <v>187</v>
      </c>
      <c r="M25" s="76" t="s">
        <v>188</v>
      </c>
      <c r="N25" s="76" t="s">
        <v>187</v>
      </c>
      <c r="O25" s="76" t="s">
        <v>187</v>
      </c>
      <c r="P25" s="81" t="s">
        <v>195</v>
      </c>
      <c r="Q25" s="83">
        <f>138.5*0.9/1000</f>
        <v>0.12465000000000001</v>
      </c>
      <c r="R25" s="77">
        <v>42724</v>
      </c>
      <c r="S25" s="69">
        <v>77</v>
      </c>
      <c r="T25" s="69">
        <v>543</v>
      </c>
      <c r="U25" s="69">
        <v>0.36</v>
      </c>
      <c r="V25" s="69">
        <v>0.36</v>
      </c>
      <c r="W25" s="69">
        <v>0</v>
      </c>
      <c r="X25" s="69">
        <v>0</v>
      </c>
      <c r="Y25" s="69" t="s">
        <v>40</v>
      </c>
      <c r="Z25" s="69" t="s">
        <v>40</v>
      </c>
      <c r="AA25" s="69">
        <v>6</v>
      </c>
      <c r="AB25" s="69">
        <v>6</v>
      </c>
      <c r="AC25" s="78" t="s">
        <v>67</v>
      </c>
      <c r="AD25" s="76" t="s">
        <v>188</v>
      </c>
      <c r="AE25" s="76" t="s">
        <v>188</v>
      </c>
      <c r="AF25" s="14"/>
      <c r="AG25" s="14"/>
      <c r="AH25" s="14"/>
    </row>
    <row r="26" spans="1:31" s="15" customFormat="1" ht="82.5">
      <c r="A26" s="52" t="s">
        <v>39</v>
      </c>
      <c r="B26" s="9" t="s">
        <v>94</v>
      </c>
      <c r="C26" s="53" t="s">
        <v>95</v>
      </c>
      <c r="D26" s="69">
        <v>1971</v>
      </c>
      <c r="E26" s="69" t="s">
        <v>40</v>
      </c>
      <c r="F26" s="69" t="s">
        <v>40</v>
      </c>
      <c r="G26" s="69" t="s">
        <v>40</v>
      </c>
      <c r="H26" s="69" t="s">
        <v>40</v>
      </c>
      <c r="I26" s="69" t="s">
        <v>40</v>
      </c>
      <c r="J26" s="69" t="s">
        <v>40</v>
      </c>
      <c r="K26" s="69" t="s">
        <v>40</v>
      </c>
      <c r="L26" s="76" t="s">
        <v>187</v>
      </c>
      <c r="M26" s="76" t="s">
        <v>188</v>
      </c>
      <c r="N26" s="76" t="s">
        <v>187</v>
      </c>
      <c r="O26" s="76" t="s">
        <v>187</v>
      </c>
      <c r="P26" s="81" t="s">
        <v>196</v>
      </c>
      <c r="Q26" s="83">
        <f>329*0.9/1000</f>
        <v>0.29610000000000003</v>
      </c>
      <c r="R26" s="77">
        <v>42723</v>
      </c>
      <c r="S26" s="85">
        <v>82.3</v>
      </c>
      <c r="T26" s="69">
        <v>334.63</v>
      </c>
      <c r="U26" s="69">
        <v>0</v>
      </c>
      <c r="V26" s="69">
        <v>0</v>
      </c>
      <c r="W26" s="69">
        <v>0</v>
      </c>
      <c r="X26" s="69">
        <v>0</v>
      </c>
      <c r="Y26" s="69" t="s">
        <v>40</v>
      </c>
      <c r="Z26" s="69" t="s">
        <v>40</v>
      </c>
      <c r="AA26" s="69">
        <v>6</v>
      </c>
      <c r="AB26" s="69">
        <v>6</v>
      </c>
      <c r="AC26" s="78" t="s">
        <v>67</v>
      </c>
      <c r="AD26" s="76" t="s">
        <v>188</v>
      </c>
      <c r="AE26" s="76" t="s">
        <v>188</v>
      </c>
    </row>
    <row r="27" spans="1:31" s="15" customFormat="1" ht="66">
      <c r="A27" s="52" t="s">
        <v>39</v>
      </c>
      <c r="B27" s="9" t="s">
        <v>96</v>
      </c>
      <c r="C27" s="53" t="s">
        <v>97</v>
      </c>
      <c r="D27" s="69">
        <v>1971</v>
      </c>
      <c r="E27" s="69" t="s">
        <v>40</v>
      </c>
      <c r="F27" s="69" t="s">
        <v>40</v>
      </c>
      <c r="G27" s="69" t="s">
        <v>40</v>
      </c>
      <c r="H27" s="69" t="s">
        <v>40</v>
      </c>
      <c r="I27" s="69" t="s">
        <v>40</v>
      </c>
      <c r="J27" s="69" t="s">
        <v>40</v>
      </c>
      <c r="K27" s="69" t="s">
        <v>40</v>
      </c>
      <c r="L27" s="76" t="s">
        <v>187</v>
      </c>
      <c r="M27" s="76" t="s">
        <v>188</v>
      </c>
      <c r="N27" s="76" t="s">
        <v>187</v>
      </c>
      <c r="O27" s="76" t="s">
        <v>187</v>
      </c>
      <c r="P27" s="81" t="s">
        <v>197</v>
      </c>
      <c r="Q27" s="84">
        <v>0</v>
      </c>
      <c r="R27" s="69" t="s">
        <v>40</v>
      </c>
      <c r="S27" s="69" t="s">
        <v>40</v>
      </c>
      <c r="T27" s="69" t="s">
        <v>40</v>
      </c>
      <c r="U27" s="69" t="s">
        <v>40</v>
      </c>
      <c r="V27" s="69" t="s">
        <v>40</v>
      </c>
      <c r="W27" s="69" t="s">
        <v>40</v>
      </c>
      <c r="X27" s="69" t="s">
        <v>40</v>
      </c>
      <c r="Y27" s="69" t="s">
        <v>40</v>
      </c>
      <c r="Z27" s="69" t="s">
        <v>40</v>
      </c>
      <c r="AA27" s="69">
        <v>6</v>
      </c>
      <c r="AB27" s="69">
        <v>6</v>
      </c>
      <c r="AC27" s="10" t="s">
        <v>69</v>
      </c>
      <c r="AD27" s="76" t="s">
        <v>188</v>
      </c>
      <c r="AE27" s="76" t="s">
        <v>188</v>
      </c>
    </row>
    <row r="28" spans="1:34" s="23" customFormat="1" ht="66">
      <c r="A28" s="52" t="s">
        <v>39</v>
      </c>
      <c r="B28" s="9" t="s">
        <v>229</v>
      </c>
      <c r="C28" s="53" t="s">
        <v>98</v>
      </c>
      <c r="D28" s="69">
        <v>1969</v>
      </c>
      <c r="E28" s="69" t="s">
        <v>40</v>
      </c>
      <c r="F28" s="69" t="s">
        <v>40</v>
      </c>
      <c r="G28" s="69" t="s">
        <v>40</v>
      </c>
      <c r="H28" s="69" t="s">
        <v>40</v>
      </c>
      <c r="I28" s="69" t="s">
        <v>40</v>
      </c>
      <c r="J28" s="69" t="s">
        <v>40</v>
      </c>
      <c r="K28" s="69" t="s">
        <v>40</v>
      </c>
      <c r="L28" s="76" t="s">
        <v>187</v>
      </c>
      <c r="M28" s="76" t="s">
        <v>188</v>
      </c>
      <c r="N28" s="76" t="s">
        <v>187</v>
      </c>
      <c r="O28" s="76" t="s">
        <v>187</v>
      </c>
      <c r="P28" s="81" t="s">
        <v>198</v>
      </c>
      <c r="Q28" s="83">
        <f>190.5*0.9/1000</f>
        <v>0.17145000000000002</v>
      </c>
      <c r="R28" s="77">
        <v>42724</v>
      </c>
      <c r="S28" s="69">
        <v>76.2</v>
      </c>
      <c r="T28" s="69">
        <v>210.34</v>
      </c>
      <c r="U28" s="69"/>
      <c r="V28" s="69"/>
      <c r="W28" s="69">
        <v>0</v>
      </c>
      <c r="X28" s="69">
        <v>0</v>
      </c>
      <c r="Y28" s="69" t="s">
        <v>40</v>
      </c>
      <c r="Z28" s="69" t="s">
        <v>40</v>
      </c>
      <c r="AA28" s="69">
        <v>6</v>
      </c>
      <c r="AB28" s="69">
        <v>6</v>
      </c>
      <c r="AC28" s="10" t="s">
        <v>69</v>
      </c>
      <c r="AD28" s="76" t="s">
        <v>188</v>
      </c>
      <c r="AE28" s="76" t="s">
        <v>188</v>
      </c>
      <c r="AF28" s="14"/>
      <c r="AG28" s="14"/>
      <c r="AH28" s="14"/>
    </row>
    <row r="29" spans="1:34" s="23" customFormat="1" ht="82.5">
      <c r="A29" s="52" t="s">
        <v>39</v>
      </c>
      <c r="B29" s="9" t="s">
        <v>99</v>
      </c>
      <c r="C29" s="53" t="s">
        <v>100</v>
      </c>
      <c r="D29" s="69">
        <v>1970</v>
      </c>
      <c r="E29" s="69" t="s">
        <v>40</v>
      </c>
      <c r="F29" s="69" t="s">
        <v>40</v>
      </c>
      <c r="G29" s="69" t="s">
        <v>40</v>
      </c>
      <c r="H29" s="69" t="s">
        <v>40</v>
      </c>
      <c r="I29" s="69" t="s">
        <v>40</v>
      </c>
      <c r="J29" s="69" t="s">
        <v>40</v>
      </c>
      <c r="K29" s="69" t="s">
        <v>40</v>
      </c>
      <c r="L29" s="76" t="s">
        <v>187</v>
      </c>
      <c r="M29" s="76" t="s">
        <v>188</v>
      </c>
      <c r="N29" s="76" t="s">
        <v>187</v>
      </c>
      <c r="O29" s="76" t="s">
        <v>187</v>
      </c>
      <c r="P29" s="81" t="s">
        <v>59</v>
      </c>
      <c r="Q29" s="84" t="s">
        <v>40</v>
      </c>
      <c r="R29" s="69" t="s">
        <v>40</v>
      </c>
      <c r="S29" s="69" t="s">
        <v>40</v>
      </c>
      <c r="T29" s="69">
        <v>8748</v>
      </c>
      <c r="U29" s="69" t="s">
        <v>40</v>
      </c>
      <c r="V29" s="69" t="s">
        <v>40</v>
      </c>
      <c r="W29" s="69" t="s">
        <v>40</v>
      </c>
      <c r="X29" s="69" t="s">
        <v>40</v>
      </c>
      <c r="Y29" s="69" t="s">
        <v>40</v>
      </c>
      <c r="Z29" s="69" t="s">
        <v>40</v>
      </c>
      <c r="AA29" s="69">
        <v>10</v>
      </c>
      <c r="AB29" s="69">
        <v>10</v>
      </c>
      <c r="AC29" s="78" t="s">
        <v>68</v>
      </c>
      <c r="AD29" s="76" t="s">
        <v>188</v>
      </c>
      <c r="AE29" s="76" t="s">
        <v>188</v>
      </c>
      <c r="AF29" s="14"/>
      <c r="AG29" s="14"/>
      <c r="AH29" s="14"/>
    </row>
    <row r="30" spans="1:34" s="23" customFormat="1" ht="66">
      <c r="A30" s="52" t="s">
        <v>39</v>
      </c>
      <c r="B30" s="9" t="s">
        <v>101</v>
      </c>
      <c r="C30" s="53" t="s">
        <v>102</v>
      </c>
      <c r="D30" s="69">
        <v>1979</v>
      </c>
      <c r="E30" s="69" t="s">
        <v>40</v>
      </c>
      <c r="F30" s="69" t="s">
        <v>40</v>
      </c>
      <c r="G30" s="69" t="s">
        <v>40</v>
      </c>
      <c r="H30" s="69" t="s">
        <v>40</v>
      </c>
      <c r="I30" s="69" t="s">
        <v>40</v>
      </c>
      <c r="J30" s="69" t="s">
        <v>40</v>
      </c>
      <c r="K30" s="69" t="s">
        <v>40</v>
      </c>
      <c r="L30" s="76" t="s">
        <v>187</v>
      </c>
      <c r="M30" s="76" t="s">
        <v>188</v>
      </c>
      <c r="N30" s="76" t="s">
        <v>187</v>
      </c>
      <c r="O30" s="76" t="s">
        <v>187</v>
      </c>
      <c r="P30" s="81" t="s">
        <v>200</v>
      </c>
      <c r="Q30" s="84" t="s">
        <v>40</v>
      </c>
      <c r="R30" s="69" t="s">
        <v>40</v>
      </c>
      <c r="S30" s="69" t="s">
        <v>40</v>
      </c>
      <c r="T30" s="69">
        <v>12171</v>
      </c>
      <c r="U30" s="69" t="s">
        <v>40</v>
      </c>
      <c r="V30" s="69" t="s">
        <v>40</v>
      </c>
      <c r="W30" s="69" t="s">
        <v>40</v>
      </c>
      <c r="X30" s="69" t="s">
        <v>40</v>
      </c>
      <c r="Y30" s="69" t="s">
        <v>40</v>
      </c>
      <c r="Z30" s="69" t="s">
        <v>40</v>
      </c>
      <c r="AA30" s="69">
        <v>10</v>
      </c>
      <c r="AB30" s="69">
        <v>10</v>
      </c>
      <c r="AC30" s="10" t="s">
        <v>69</v>
      </c>
      <c r="AD30" s="76" t="s">
        <v>188</v>
      </c>
      <c r="AE30" s="76" t="s">
        <v>188</v>
      </c>
      <c r="AF30" s="14"/>
      <c r="AG30" s="14"/>
      <c r="AH30" s="14"/>
    </row>
    <row r="31" spans="1:34" s="23" customFormat="1" ht="66">
      <c r="A31" s="52" t="s">
        <v>39</v>
      </c>
      <c r="B31" s="9" t="s">
        <v>103</v>
      </c>
      <c r="C31" s="53" t="s">
        <v>104</v>
      </c>
      <c r="D31" s="69">
        <v>1969</v>
      </c>
      <c r="E31" s="69" t="s">
        <v>40</v>
      </c>
      <c r="F31" s="69" t="s">
        <v>40</v>
      </c>
      <c r="G31" s="69" t="s">
        <v>40</v>
      </c>
      <c r="H31" s="69" t="s">
        <v>40</v>
      </c>
      <c r="I31" s="69" t="s">
        <v>40</v>
      </c>
      <c r="J31" s="69" t="s">
        <v>40</v>
      </c>
      <c r="K31" s="69" t="s">
        <v>40</v>
      </c>
      <c r="L31" s="76" t="s">
        <v>187</v>
      </c>
      <c r="M31" s="76" t="s">
        <v>188</v>
      </c>
      <c r="N31" s="76" t="s">
        <v>187</v>
      </c>
      <c r="O31" s="76" t="s">
        <v>187</v>
      </c>
      <c r="P31" s="81" t="s">
        <v>199</v>
      </c>
      <c r="Q31" s="84" t="s">
        <v>40</v>
      </c>
      <c r="R31" s="69" t="s">
        <v>40</v>
      </c>
      <c r="S31" s="69" t="s">
        <v>40</v>
      </c>
      <c r="T31" s="69">
        <v>12764</v>
      </c>
      <c r="U31" s="69" t="s">
        <v>40</v>
      </c>
      <c r="V31" s="69" t="s">
        <v>40</v>
      </c>
      <c r="W31" s="69" t="s">
        <v>40</v>
      </c>
      <c r="X31" s="69" t="s">
        <v>40</v>
      </c>
      <c r="Y31" s="69" t="s">
        <v>40</v>
      </c>
      <c r="Z31" s="69" t="s">
        <v>40</v>
      </c>
      <c r="AA31" s="69">
        <v>6</v>
      </c>
      <c r="AB31" s="69">
        <v>6</v>
      </c>
      <c r="AC31" s="10" t="s">
        <v>69</v>
      </c>
      <c r="AD31" s="76" t="s">
        <v>188</v>
      </c>
      <c r="AE31" s="76" t="s">
        <v>188</v>
      </c>
      <c r="AF31" s="14"/>
      <c r="AG31" s="14"/>
      <c r="AH31" s="14"/>
    </row>
    <row r="32" spans="1:34" s="23" customFormat="1" ht="49.5">
      <c r="A32" s="52" t="s">
        <v>39</v>
      </c>
      <c r="B32" s="9" t="s">
        <v>105</v>
      </c>
      <c r="C32" s="53" t="s">
        <v>106</v>
      </c>
      <c r="D32" s="69">
        <v>1958</v>
      </c>
      <c r="E32" s="69" t="s">
        <v>40</v>
      </c>
      <c r="F32" s="69" t="s">
        <v>40</v>
      </c>
      <c r="G32" s="69" t="s">
        <v>40</v>
      </c>
      <c r="H32" s="69" t="s">
        <v>40</v>
      </c>
      <c r="I32" s="69" t="s">
        <v>40</v>
      </c>
      <c r="J32" s="69" t="s">
        <v>40</v>
      </c>
      <c r="K32" s="69" t="s">
        <v>40</v>
      </c>
      <c r="L32" s="76" t="s">
        <v>187</v>
      </c>
      <c r="M32" s="76" t="s">
        <v>188</v>
      </c>
      <c r="N32" s="76" t="s">
        <v>187</v>
      </c>
      <c r="O32" s="76" t="s">
        <v>187</v>
      </c>
      <c r="P32" s="81" t="s">
        <v>201</v>
      </c>
      <c r="Q32" s="84" t="s">
        <v>40</v>
      </c>
      <c r="R32" s="69" t="s">
        <v>40</v>
      </c>
      <c r="S32" s="69" t="s">
        <v>40</v>
      </c>
      <c r="T32" s="69">
        <v>5988</v>
      </c>
      <c r="U32" s="69" t="s">
        <v>40</v>
      </c>
      <c r="V32" s="69" t="s">
        <v>40</v>
      </c>
      <c r="W32" s="69" t="s">
        <v>40</v>
      </c>
      <c r="X32" s="69" t="s">
        <v>40</v>
      </c>
      <c r="Y32" s="69" t="s">
        <v>40</v>
      </c>
      <c r="Z32" s="69" t="s">
        <v>40</v>
      </c>
      <c r="AA32" s="69">
        <v>6</v>
      </c>
      <c r="AB32" s="69">
        <v>6</v>
      </c>
      <c r="AC32" s="10" t="s">
        <v>69</v>
      </c>
      <c r="AD32" s="76" t="s">
        <v>188</v>
      </c>
      <c r="AE32" s="76" t="s">
        <v>188</v>
      </c>
      <c r="AF32" s="14"/>
      <c r="AG32" s="14"/>
      <c r="AH32" s="14"/>
    </row>
    <row r="33" spans="1:34" s="23" customFormat="1" ht="66">
      <c r="A33" s="52" t="s">
        <v>39</v>
      </c>
      <c r="B33" s="9" t="s">
        <v>107</v>
      </c>
      <c r="C33" s="53" t="s">
        <v>108</v>
      </c>
      <c r="D33" s="69">
        <v>1983</v>
      </c>
      <c r="E33" s="69" t="s">
        <v>40</v>
      </c>
      <c r="F33" s="69" t="s">
        <v>40</v>
      </c>
      <c r="G33" s="69" t="s">
        <v>40</v>
      </c>
      <c r="H33" s="69" t="s">
        <v>40</v>
      </c>
      <c r="I33" s="69" t="s">
        <v>40</v>
      </c>
      <c r="J33" s="69" t="s">
        <v>40</v>
      </c>
      <c r="K33" s="69" t="s">
        <v>40</v>
      </c>
      <c r="L33" s="76" t="s">
        <v>187</v>
      </c>
      <c r="M33" s="76" t="s">
        <v>188</v>
      </c>
      <c r="N33" s="76" t="s">
        <v>187</v>
      </c>
      <c r="O33" s="76" t="s">
        <v>187</v>
      </c>
      <c r="P33" s="81" t="s">
        <v>202</v>
      </c>
      <c r="Q33" s="84" t="s">
        <v>40</v>
      </c>
      <c r="R33" s="69" t="s">
        <v>40</v>
      </c>
      <c r="S33" s="69" t="s">
        <v>40</v>
      </c>
      <c r="T33" s="69">
        <v>18560</v>
      </c>
      <c r="U33" s="69" t="s">
        <v>40</v>
      </c>
      <c r="V33" s="69" t="s">
        <v>40</v>
      </c>
      <c r="W33" s="69" t="s">
        <v>40</v>
      </c>
      <c r="X33" s="69" t="s">
        <v>40</v>
      </c>
      <c r="Y33" s="69" t="s">
        <v>40</v>
      </c>
      <c r="Z33" s="69" t="s">
        <v>40</v>
      </c>
      <c r="AA33" s="69">
        <v>10</v>
      </c>
      <c r="AB33" s="69">
        <v>10</v>
      </c>
      <c r="AC33" s="10" t="s">
        <v>69</v>
      </c>
      <c r="AD33" s="76" t="s">
        <v>188</v>
      </c>
      <c r="AE33" s="76" t="s">
        <v>188</v>
      </c>
      <c r="AF33" s="14"/>
      <c r="AG33" s="14"/>
      <c r="AH33" s="14"/>
    </row>
    <row r="34" spans="1:34" s="73" customFormat="1" ht="66">
      <c r="A34" s="44" t="s">
        <v>109</v>
      </c>
      <c r="B34" s="22" t="s">
        <v>65</v>
      </c>
      <c r="C34" s="54" t="s">
        <v>40</v>
      </c>
      <c r="D34" s="57" t="s">
        <v>40</v>
      </c>
      <c r="E34" s="57" t="s">
        <v>40</v>
      </c>
      <c r="F34" s="57" t="s">
        <v>40</v>
      </c>
      <c r="G34" s="57" t="s">
        <v>40</v>
      </c>
      <c r="H34" s="57" t="s">
        <v>40</v>
      </c>
      <c r="I34" s="57" t="s">
        <v>40</v>
      </c>
      <c r="J34" s="57" t="s">
        <v>40</v>
      </c>
      <c r="K34" s="57" t="s">
        <v>40</v>
      </c>
      <c r="L34" s="57" t="s">
        <v>40</v>
      </c>
      <c r="M34" s="57" t="s">
        <v>40</v>
      </c>
      <c r="N34" s="57" t="s">
        <v>40</v>
      </c>
      <c r="O34" s="57" t="s">
        <v>40</v>
      </c>
      <c r="P34" s="54" t="s">
        <v>40</v>
      </c>
      <c r="Q34" s="57" t="s">
        <v>40</v>
      </c>
      <c r="R34" s="57" t="s">
        <v>40</v>
      </c>
      <c r="S34" s="57" t="s">
        <v>40</v>
      </c>
      <c r="T34" s="57" t="s">
        <v>40</v>
      </c>
      <c r="U34" s="57" t="s">
        <v>40</v>
      </c>
      <c r="V34" s="57" t="s">
        <v>40</v>
      </c>
      <c r="W34" s="57" t="s">
        <v>40</v>
      </c>
      <c r="X34" s="57" t="s">
        <v>40</v>
      </c>
      <c r="Y34" s="57" t="s">
        <v>40</v>
      </c>
      <c r="Z34" s="57" t="s">
        <v>40</v>
      </c>
      <c r="AA34" s="57" t="s">
        <v>40</v>
      </c>
      <c r="AB34" s="57" t="s">
        <v>40</v>
      </c>
      <c r="AC34" s="89" t="s">
        <v>40</v>
      </c>
      <c r="AD34" s="57" t="s">
        <v>40</v>
      </c>
      <c r="AE34" s="57" t="s">
        <v>40</v>
      </c>
      <c r="AF34" s="15"/>
      <c r="AG34" s="15"/>
      <c r="AH34" s="15"/>
    </row>
    <row r="35" spans="1:34" s="23" customFormat="1" ht="33">
      <c r="A35" s="52" t="s">
        <v>109</v>
      </c>
      <c r="B35" s="9" t="s">
        <v>110</v>
      </c>
      <c r="C35" s="55" t="s">
        <v>111</v>
      </c>
      <c r="D35" s="69" t="s">
        <v>40</v>
      </c>
      <c r="E35" s="69" t="s">
        <v>40</v>
      </c>
      <c r="F35" s="69" t="s">
        <v>40</v>
      </c>
      <c r="G35" s="69" t="s">
        <v>40</v>
      </c>
      <c r="H35" s="69" t="s">
        <v>40</v>
      </c>
      <c r="I35" s="69" t="s">
        <v>40</v>
      </c>
      <c r="J35" s="69" t="s">
        <v>40</v>
      </c>
      <c r="K35" s="69" t="s">
        <v>40</v>
      </c>
      <c r="L35" s="76" t="s">
        <v>187</v>
      </c>
      <c r="M35" s="76" t="s">
        <v>188</v>
      </c>
      <c r="N35" s="76" t="s">
        <v>188</v>
      </c>
      <c r="O35" s="76" t="s">
        <v>188</v>
      </c>
      <c r="P35" s="81" t="s">
        <v>40</v>
      </c>
      <c r="Q35" s="69" t="s">
        <v>40</v>
      </c>
      <c r="R35" s="69" t="s">
        <v>40</v>
      </c>
      <c r="S35" s="69" t="s">
        <v>40</v>
      </c>
      <c r="T35" s="69" t="s">
        <v>40</v>
      </c>
      <c r="U35" s="69" t="s">
        <v>40</v>
      </c>
      <c r="V35" s="69" t="s">
        <v>40</v>
      </c>
      <c r="W35" s="69" t="s">
        <v>40</v>
      </c>
      <c r="X35" s="69" t="s">
        <v>40</v>
      </c>
      <c r="Y35" s="69" t="s">
        <v>40</v>
      </c>
      <c r="Z35" s="69" t="s">
        <v>40</v>
      </c>
      <c r="AA35" s="69" t="s">
        <v>40</v>
      </c>
      <c r="AB35" s="69" t="s">
        <v>40</v>
      </c>
      <c r="AC35" s="78" t="s">
        <v>230</v>
      </c>
      <c r="AD35" s="76" t="s">
        <v>188</v>
      </c>
      <c r="AE35" s="76" t="s">
        <v>188</v>
      </c>
      <c r="AF35" s="14"/>
      <c r="AG35" s="14"/>
      <c r="AH35" s="14"/>
    </row>
    <row r="36" spans="1:34" s="23" customFormat="1" ht="49.5">
      <c r="A36" s="44" t="s">
        <v>112</v>
      </c>
      <c r="B36" s="22" t="s">
        <v>44</v>
      </c>
      <c r="C36" s="54" t="s">
        <v>40</v>
      </c>
      <c r="D36" s="69" t="s">
        <v>40</v>
      </c>
      <c r="E36" s="57" t="s">
        <v>40</v>
      </c>
      <c r="F36" s="57" t="s">
        <v>40</v>
      </c>
      <c r="G36" s="57" t="s">
        <v>40</v>
      </c>
      <c r="H36" s="57" t="s">
        <v>40</v>
      </c>
      <c r="I36" s="57" t="s">
        <v>40</v>
      </c>
      <c r="J36" s="57" t="s">
        <v>40</v>
      </c>
      <c r="K36" s="57" t="s">
        <v>40</v>
      </c>
      <c r="L36" s="57" t="s">
        <v>40</v>
      </c>
      <c r="M36" s="57" t="s">
        <v>40</v>
      </c>
      <c r="N36" s="57" t="s">
        <v>40</v>
      </c>
      <c r="O36" s="57" t="s">
        <v>40</v>
      </c>
      <c r="P36" s="54" t="s">
        <v>40</v>
      </c>
      <c r="Q36" s="57" t="s">
        <v>40</v>
      </c>
      <c r="R36" s="57" t="s">
        <v>40</v>
      </c>
      <c r="S36" s="57" t="s">
        <v>40</v>
      </c>
      <c r="T36" s="57" t="s">
        <v>40</v>
      </c>
      <c r="U36" s="57" t="s">
        <v>40</v>
      </c>
      <c r="V36" s="57" t="s">
        <v>40</v>
      </c>
      <c r="W36" s="57" t="s">
        <v>40</v>
      </c>
      <c r="X36" s="57" t="s">
        <v>40</v>
      </c>
      <c r="Y36" s="57" t="s">
        <v>40</v>
      </c>
      <c r="Z36" s="57" t="s">
        <v>40</v>
      </c>
      <c r="AA36" s="57" t="s">
        <v>40</v>
      </c>
      <c r="AB36" s="57" t="s">
        <v>40</v>
      </c>
      <c r="AC36" s="57" t="s">
        <v>40</v>
      </c>
      <c r="AD36" s="57" t="s">
        <v>40</v>
      </c>
      <c r="AE36" s="57" t="s">
        <v>40</v>
      </c>
      <c r="AF36" s="14"/>
      <c r="AG36" s="14"/>
      <c r="AH36" s="14"/>
    </row>
    <row r="37" spans="1:34" s="23" customFormat="1" ht="33">
      <c r="A37" s="44" t="s">
        <v>113</v>
      </c>
      <c r="B37" s="22" t="s">
        <v>45</v>
      </c>
      <c r="C37" s="54" t="s">
        <v>40</v>
      </c>
      <c r="D37" s="69" t="s">
        <v>40</v>
      </c>
      <c r="E37" s="57" t="s">
        <v>40</v>
      </c>
      <c r="F37" s="57" t="s">
        <v>40</v>
      </c>
      <c r="G37" s="57" t="s">
        <v>40</v>
      </c>
      <c r="H37" s="57" t="s">
        <v>40</v>
      </c>
      <c r="I37" s="57" t="s">
        <v>40</v>
      </c>
      <c r="J37" s="57" t="s">
        <v>40</v>
      </c>
      <c r="K37" s="57" t="s">
        <v>40</v>
      </c>
      <c r="L37" s="57" t="s">
        <v>40</v>
      </c>
      <c r="M37" s="57" t="s">
        <v>40</v>
      </c>
      <c r="N37" s="57" t="s">
        <v>40</v>
      </c>
      <c r="O37" s="57" t="s">
        <v>40</v>
      </c>
      <c r="P37" s="54" t="s">
        <v>40</v>
      </c>
      <c r="Q37" s="57" t="s">
        <v>40</v>
      </c>
      <c r="R37" s="57" t="s">
        <v>40</v>
      </c>
      <c r="S37" s="57" t="s">
        <v>40</v>
      </c>
      <c r="T37" s="57" t="s">
        <v>40</v>
      </c>
      <c r="U37" s="57" t="s">
        <v>40</v>
      </c>
      <c r="V37" s="57" t="s">
        <v>40</v>
      </c>
      <c r="W37" s="57" t="s">
        <v>40</v>
      </c>
      <c r="X37" s="57" t="s">
        <v>40</v>
      </c>
      <c r="Y37" s="57" t="s">
        <v>40</v>
      </c>
      <c r="Z37" s="57" t="s">
        <v>40</v>
      </c>
      <c r="AA37" s="57" t="s">
        <v>40</v>
      </c>
      <c r="AB37" s="57" t="s">
        <v>40</v>
      </c>
      <c r="AC37" s="57" t="s">
        <v>40</v>
      </c>
      <c r="AD37" s="57" t="s">
        <v>40</v>
      </c>
      <c r="AE37" s="57" t="s">
        <v>40</v>
      </c>
      <c r="AF37" s="14"/>
      <c r="AG37" s="14"/>
      <c r="AH37" s="14"/>
    </row>
    <row r="38" spans="1:34" s="23" customFormat="1" ht="33">
      <c r="A38" s="52" t="s">
        <v>113</v>
      </c>
      <c r="B38" s="9" t="s">
        <v>114</v>
      </c>
      <c r="C38" s="55" t="s">
        <v>115</v>
      </c>
      <c r="D38" s="69">
        <v>1989</v>
      </c>
      <c r="E38" s="69" t="s">
        <v>40</v>
      </c>
      <c r="F38" s="69" t="s">
        <v>40</v>
      </c>
      <c r="G38" s="69" t="s">
        <v>40</v>
      </c>
      <c r="H38" s="69" t="s">
        <v>40</v>
      </c>
      <c r="I38" s="69" t="s">
        <v>40</v>
      </c>
      <c r="J38" s="69" t="s">
        <v>40</v>
      </c>
      <c r="K38" s="69" t="s">
        <v>40</v>
      </c>
      <c r="L38" s="76" t="s">
        <v>187</v>
      </c>
      <c r="M38" s="76" t="s">
        <v>188</v>
      </c>
      <c r="N38" s="76" t="s">
        <v>187</v>
      </c>
      <c r="O38" s="76" t="s">
        <v>187</v>
      </c>
      <c r="P38" s="81" t="s">
        <v>203</v>
      </c>
      <c r="Q38" s="69" t="s">
        <v>40</v>
      </c>
      <c r="R38" s="69" t="s">
        <v>40</v>
      </c>
      <c r="S38" s="69" t="s">
        <v>40</v>
      </c>
      <c r="T38" s="69">
        <v>213</v>
      </c>
      <c r="U38" s="69" t="s">
        <v>40</v>
      </c>
      <c r="V38" s="69" t="s">
        <v>40</v>
      </c>
      <c r="W38" s="69" t="s">
        <v>40</v>
      </c>
      <c r="X38" s="69" t="s">
        <v>40</v>
      </c>
      <c r="Y38" s="69" t="s">
        <v>40</v>
      </c>
      <c r="Z38" s="69" t="s">
        <v>40</v>
      </c>
      <c r="AA38" s="69">
        <v>0.4</v>
      </c>
      <c r="AB38" s="69">
        <v>0.4</v>
      </c>
      <c r="AC38" s="10" t="s">
        <v>69</v>
      </c>
      <c r="AD38" s="76" t="s">
        <v>188</v>
      </c>
      <c r="AE38" s="76" t="s">
        <v>188</v>
      </c>
      <c r="AF38" s="14"/>
      <c r="AG38" s="14"/>
      <c r="AH38" s="14"/>
    </row>
    <row r="39" spans="1:34" s="23" customFormat="1" ht="132">
      <c r="A39" s="52" t="s">
        <v>113</v>
      </c>
      <c r="B39" s="9" t="s">
        <v>232</v>
      </c>
      <c r="C39" s="55" t="s">
        <v>116</v>
      </c>
      <c r="D39" s="69">
        <v>1989</v>
      </c>
      <c r="E39" s="69" t="s">
        <v>40</v>
      </c>
      <c r="F39" s="69" t="s">
        <v>40</v>
      </c>
      <c r="G39" s="69" t="s">
        <v>40</v>
      </c>
      <c r="H39" s="69" t="s">
        <v>40</v>
      </c>
      <c r="I39" s="69" t="s">
        <v>40</v>
      </c>
      <c r="J39" s="69" t="s">
        <v>40</v>
      </c>
      <c r="K39" s="69" t="s">
        <v>40</v>
      </c>
      <c r="L39" s="76" t="s">
        <v>187</v>
      </c>
      <c r="M39" s="76" t="s">
        <v>188</v>
      </c>
      <c r="N39" s="76" t="s">
        <v>187</v>
      </c>
      <c r="O39" s="76" t="s">
        <v>187</v>
      </c>
      <c r="P39" s="81" t="s">
        <v>60</v>
      </c>
      <c r="Q39" s="69">
        <v>0.19</v>
      </c>
      <c r="R39" s="77">
        <v>42354</v>
      </c>
      <c r="S39" s="69">
        <v>52.8</v>
      </c>
      <c r="T39" s="69">
        <v>345</v>
      </c>
      <c r="U39" s="69">
        <v>0</v>
      </c>
      <c r="V39" s="69">
        <v>0.4</v>
      </c>
      <c r="W39" s="69">
        <v>0</v>
      </c>
      <c r="X39" s="69">
        <v>0</v>
      </c>
      <c r="Y39" s="69" t="s">
        <v>40</v>
      </c>
      <c r="Z39" s="69" t="s">
        <v>40</v>
      </c>
      <c r="AA39" s="69">
        <v>0.4</v>
      </c>
      <c r="AB39" s="69">
        <v>0.4</v>
      </c>
      <c r="AC39" s="20" t="s">
        <v>66</v>
      </c>
      <c r="AD39" s="76" t="s">
        <v>188</v>
      </c>
      <c r="AE39" s="76" t="s">
        <v>188</v>
      </c>
      <c r="AF39" s="14"/>
      <c r="AG39" s="14"/>
      <c r="AH39" s="14"/>
    </row>
    <row r="40" spans="1:34" s="23" customFormat="1" ht="132">
      <c r="A40" s="52" t="s">
        <v>113</v>
      </c>
      <c r="B40" s="9" t="s">
        <v>117</v>
      </c>
      <c r="C40" s="55" t="s">
        <v>118</v>
      </c>
      <c r="D40" s="69">
        <v>1975</v>
      </c>
      <c r="E40" s="69" t="s">
        <v>40</v>
      </c>
      <c r="F40" s="69" t="s">
        <v>40</v>
      </c>
      <c r="G40" s="69" t="s">
        <v>40</v>
      </c>
      <c r="H40" s="69" t="s">
        <v>40</v>
      </c>
      <c r="I40" s="69" t="s">
        <v>40</v>
      </c>
      <c r="J40" s="69" t="s">
        <v>40</v>
      </c>
      <c r="K40" s="69" t="s">
        <v>40</v>
      </c>
      <c r="L40" s="76" t="s">
        <v>187</v>
      </c>
      <c r="M40" s="76" t="s">
        <v>188</v>
      </c>
      <c r="N40" s="76" t="s">
        <v>187</v>
      </c>
      <c r="O40" s="76" t="s">
        <v>187</v>
      </c>
      <c r="P40" s="81" t="s">
        <v>61</v>
      </c>
      <c r="Q40" s="69" t="s">
        <v>40</v>
      </c>
      <c r="R40" s="69" t="s">
        <v>40</v>
      </c>
      <c r="S40" s="69" t="s">
        <v>40</v>
      </c>
      <c r="T40" s="69">
        <v>341</v>
      </c>
      <c r="U40" s="69" t="s">
        <v>40</v>
      </c>
      <c r="V40" s="69" t="s">
        <v>40</v>
      </c>
      <c r="W40" s="69" t="s">
        <v>40</v>
      </c>
      <c r="X40" s="69" t="s">
        <v>40</v>
      </c>
      <c r="Y40" s="69" t="s">
        <v>40</v>
      </c>
      <c r="Z40" s="69" t="s">
        <v>40</v>
      </c>
      <c r="AA40" s="69">
        <v>0.4</v>
      </c>
      <c r="AB40" s="69">
        <v>0.4</v>
      </c>
      <c r="AC40" s="20" t="s">
        <v>66</v>
      </c>
      <c r="AD40" s="76" t="s">
        <v>188</v>
      </c>
      <c r="AE40" s="76" t="s">
        <v>188</v>
      </c>
      <c r="AF40" s="14"/>
      <c r="AG40" s="14"/>
      <c r="AH40" s="14"/>
    </row>
    <row r="41" spans="1:34" s="11" customFormat="1" ht="132">
      <c r="A41" s="52" t="s">
        <v>113</v>
      </c>
      <c r="B41" s="56" t="s">
        <v>119</v>
      </c>
      <c r="C41" s="55" t="s">
        <v>120</v>
      </c>
      <c r="D41" s="70">
        <v>1970</v>
      </c>
      <c r="E41" s="70" t="s">
        <v>40</v>
      </c>
      <c r="F41" s="70" t="s">
        <v>40</v>
      </c>
      <c r="G41" s="70" t="s">
        <v>40</v>
      </c>
      <c r="H41" s="70" t="s">
        <v>40</v>
      </c>
      <c r="I41" s="70" t="s">
        <v>40</v>
      </c>
      <c r="J41" s="70" t="s">
        <v>40</v>
      </c>
      <c r="K41" s="70" t="s">
        <v>40</v>
      </c>
      <c r="L41" s="76" t="s">
        <v>187</v>
      </c>
      <c r="M41" s="76" t="s">
        <v>188</v>
      </c>
      <c r="N41" s="76" t="s">
        <v>187</v>
      </c>
      <c r="O41" s="76" t="s">
        <v>187</v>
      </c>
      <c r="P41" s="81" t="s">
        <v>62</v>
      </c>
      <c r="Q41" s="69" t="s">
        <v>40</v>
      </c>
      <c r="R41" s="69" t="s">
        <v>40</v>
      </c>
      <c r="S41" s="69" t="s">
        <v>40</v>
      </c>
      <c r="T41" s="70">
        <v>297</v>
      </c>
      <c r="U41" s="69" t="s">
        <v>40</v>
      </c>
      <c r="V41" s="69" t="s">
        <v>40</v>
      </c>
      <c r="W41" s="69" t="s">
        <v>40</v>
      </c>
      <c r="X41" s="69" t="s">
        <v>40</v>
      </c>
      <c r="Y41" s="69" t="s">
        <v>40</v>
      </c>
      <c r="Z41" s="69" t="s">
        <v>40</v>
      </c>
      <c r="AA41" s="69">
        <v>0.4</v>
      </c>
      <c r="AB41" s="69">
        <v>0.4</v>
      </c>
      <c r="AC41" s="20" t="s">
        <v>66</v>
      </c>
      <c r="AD41" s="76" t="s">
        <v>188</v>
      </c>
      <c r="AE41" s="76" t="s">
        <v>188</v>
      </c>
      <c r="AF41" s="42"/>
      <c r="AG41" s="42"/>
      <c r="AH41" s="42"/>
    </row>
    <row r="42" spans="1:34" s="11" customFormat="1" ht="132">
      <c r="A42" s="52" t="s">
        <v>113</v>
      </c>
      <c r="B42" s="9" t="s">
        <v>121</v>
      </c>
      <c r="C42" s="55" t="s">
        <v>122</v>
      </c>
      <c r="D42" s="70">
        <v>1974</v>
      </c>
      <c r="E42" s="70" t="s">
        <v>40</v>
      </c>
      <c r="F42" s="70" t="s">
        <v>40</v>
      </c>
      <c r="G42" s="70" t="s">
        <v>40</v>
      </c>
      <c r="H42" s="70" t="s">
        <v>40</v>
      </c>
      <c r="I42" s="70" t="s">
        <v>40</v>
      </c>
      <c r="J42" s="70" t="s">
        <v>40</v>
      </c>
      <c r="K42" s="70" t="s">
        <v>40</v>
      </c>
      <c r="L42" s="76" t="s">
        <v>187</v>
      </c>
      <c r="M42" s="76" t="s">
        <v>188</v>
      </c>
      <c r="N42" s="76" t="s">
        <v>187</v>
      </c>
      <c r="O42" s="76" t="s">
        <v>187</v>
      </c>
      <c r="P42" s="81" t="s">
        <v>204</v>
      </c>
      <c r="Q42" s="69" t="s">
        <v>40</v>
      </c>
      <c r="R42" s="69" t="s">
        <v>40</v>
      </c>
      <c r="S42" s="69" t="s">
        <v>40</v>
      </c>
      <c r="T42" s="70">
        <v>484</v>
      </c>
      <c r="U42" s="69" t="s">
        <v>40</v>
      </c>
      <c r="V42" s="69" t="s">
        <v>40</v>
      </c>
      <c r="W42" s="69" t="s">
        <v>40</v>
      </c>
      <c r="X42" s="69" t="s">
        <v>40</v>
      </c>
      <c r="Y42" s="69" t="s">
        <v>40</v>
      </c>
      <c r="Z42" s="69" t="s">
        <v>40</v>
      </c>
      <c r="AA42" s="69">
        <v>0.4</v>
      </c>
      <c r="AB42" s="69">
        <v>0.4</v>
      </c>
      <c r="AC42" s="20" t="s">
        <v>66</v>
      </c>
      <c r="AD42" s="76" t="s">
        <v>188</v>
      </c>
      <c r="AE42" s="76" t="s">
        <v>188</v>
      </c>
      <c r="AF42" s="42"/>
      <c r="AG42" s="42"/>
      <c r="AH42" s="42"/>
    </row>
    <row r="43" spans="1:34" s="24" customFormat="1" ht="49.5">
      <c r="A43" s="52" t="s">
        <v>113</v>
      </c>
      <c r="B43" s="9" t="s">
        <v>123</v>
      </c>
      <c r="C43" s="55" t="s">
        <v>124</v>
      </c>
      <c r="D43" s="70">
        <v>1984</v>
      </c>
      <c r="E43" s="70" t="s">
        <v>40</v>
      </c>
      <c r="F43" s="70" t="s">
        <v>40</v>
      </c>
      <c r="G43" s="70" t="s">
        <v>40</v>
      </c>
      <c r="H43" s="70" t="s">
        <v>40</v>
      </c>
      <c r="I43" s="70" t="s">
        <v>40</v>
      </c>
      <c r="J43" s="70" t="s">
        <v>40</v>
      </c>
      <c r="K43" s="70" t="s">
        <v>40</v>
      </c>
      <c r="L43" s="76" t="s">
        <v>187</v>
      </c>
      <c r="M43" s="76" t="s">
        <v>188</v>
      </c>
      <c r="N43" s="76" t="s">
        <v>187</v>
      </c>
      <c r="O43" s="76" t="s">
        <v>187</v>
      </c>
      <c r="P43" s="81" t="s">
        <v>205</v>
      </c>
      <c r="Q43" s="69" t="s">
        <v>40</v>
      </c>
      <c r="R43" s="69" t="s">
        <v>40</v>
      </c>
      <c r="S43" s="69" t="s">
        <v>40</v>
      </c>
      <c r="T43" s="70">
        <v>1030</v>
      </c>
      <c r="U43" s="69" t="s">
        <v>40</v>
      </c>
      <c r="V43" s="69" t="s">
        <v>40</v>
      </c>
      <c r="W43" s="69" t="s">
        <v>40</v>
      </c>
      <c r="X43" s="69" t="s">
        <v>40</v>
      </c>
      <c r="Y43" s="69" t="s">
        <v>40</v>
      </c>
      <c r="Z43" s="69" t="s">
        <v>40</v>
      </c>
      <c r="AA43" s="69">
        <v>0.4</v>
      </c>
      <c r="AB43" s="69">
        <v>0.4</v>
      </c>
      <c r="AC43" s="79" t="s">
        <v>71</v>
      </c>
      <c r="AD43" s="76" t="s">
        <v>188</v>
      </c>
      <c r="AE43" s="76" t="s">
        <v>188</v>
      </c>
      <c r="AF43" s="43"/>
      <c r="AG43" s="43"/>
      <c r="AH43" s="43"/>
    </row>
    <row r="44" spans="1:34" s="11" customFormat="1" ht="99">
      <c r="A44" s="52" t="s">
        <v>113</v>
      </c>
      <c r="B44" s="9" t="s">
        <v>125</v>
      </c>
      <c r="C44" s="55" t="s">
        <v>126</v>
      </c>
      <c r="D44" s="69">
        <v>1982</v>
      </c>
      <c r="E44" s="69" t="s">
        <v>40</v>
      </c>
      <c r="F44" s="69" t="s">
        <v>40</v>
      </c>
      <c r="G44" s="69" t="s">
        <v>40</v>
      </c>
      <c r="H44" s="69" t="s">
        <v>40</v>
      </c>
      <c r="I44" s="69" t="s">
        <v>40</v>
      </c>
      <c r="J44" s="69" t="s">
        <v>40</v>
      </c>
      <c r="K44" s="69" t="s">
        <v>40</v>
      </c>
      <c r="L44" s="76" t="s">
        <v>187</v>
      </c>
      <c r="M44" s="76" t="s">
        <v>188</v>
      </c>
      <c r="N44" s="76" t="s">
        <v>187</v>
      </c>
      <c r="O44" s="76" t="s">
        <v>187</v>
      </c>
      <c r="P44" s="81" t="s">
        <v>206</v>
      </c>
      <c r="Q44" s="69" t="s">
        <v>40</v>
      </c>
      <c r="R44" s="69" t="s">
        <v>40</v>
      </c>
      <c r="S44" s="69" t="s">
        <v>40</v>
      </c>
      <c r="T44" s="69">
        <v>440</v>
      </c>
      <c r="U44" s="69" t="s">
        <v>40</v>
      </c>
      <c r="V44" s="69" t="s">
        <v>40</v>
      </c>
      <c r="W44" s="69" t="s">
        <v>40</v>
      </c>
      <c r="X44" s="69" t="s">
        <v>40</v>
      </c>
      <c r="Y44" s="69" t="s">
        <v>40</v>
      </c>
      <c r="Z44" s="69" t="s">
        <v>40</v>
      </c>
      <c r="AA44" s="69">
        <v>0.4</v>
      </c>
      <c r="AB44" s="69">
        <v>0.4</v>
      </c>
      <c r="AC44" s="78" t="s">
        <v>70</v>
      </c>
      <c r="AD44" s="76" t="s">
        <v>188</v>
      </c>
      <c r="AE44" s="76" t="s">
        <v>188</v>
      </c>
      <c r="AF44" s="42"/>
      <c r="AG44" s="42"/>
      <c r="AH44" s="42"/>
    </row>
    <row r="45" spans="1:34" s="11" customFormat="1" ht="99">
      <c r="A45" s="52" t="s">
        <v>113</v>
      </c>
      <c r="B45" s="9" t="s">
        <v>127</v>
      </c>
      <c r="C45" s="55" t="s">
        <v>128</v>
      </c>
      <c r="D45" s="69">
        <v>1987</v>
      </c>
      <c r="E45" s="69" t="s">
        <v>40</v>
      </c>
      <c r="F45" s="69" t="s">
        <v>40</v>
      </c>
      <c r="G45" s="69" t="s">
        <v>40</v>
      </c>
      <c r="H45" s="69" t="s">
        <v>40</v>
      </c>
      <c r="I45" s="69" t="s">
        <v>40</v>
      </c>
      <c r="J45" s="69" t="s">
        <v>40</v>
      </c>
      <c r="K45" s="69" t="s">
        <v>40</v>
      </c>
      <c r="L45" s="76" t="s">
        <v>187</v>
      </c>
      <c r="M45" s="76" t="s">
        <v>188</v>
      </c>
      <c r="N45" s="76" t="s">
        <v>187</v>
      </c>
      <c r="O45" s="76" t="s">
        <v>187</v>
      </c>
      <c r="P45" s="81" t="s">
        <v>207</v>
      </c>
      <c r="Q45" s="69" t="s">
        <v>40</v>
      </c>
      <c r="R45" s="69" t="s">
        <v>40</v>
      </c>
      <c r="S45" s="69" t="s">
        <v>40</v>
      </c>
      <c r="T45" s="69">
        <v>938</v>
      </c>
      <c r="U45" s="69" t="s">
        <v>40</v>
      </c>
      <c r="V45" s="69" t="s">
        <v>40</v>
      </c>
      <c r="W45" s="69" t="s">
        <v>40</v>
      </c>
      <c r="X45" s="69" t="s">
        <v>40</v>
      </c>
      <c r="Y45" s="69" t="s">
        <v>40</v>
      </c>
      <c r="Z45" s="69" t="s">
        <v>40</v>
      </c>
      <c r="AA45" s="69">
        <v>0.4</v>
      </c>
      <c r="AB45" s="69">
        <v>0.4</v>
      </c>
      <c r="AC45" s="78" t="s">
        <v>70</v>
      </c>
      <c r="AD45" s="76" t="s">
        <v>188</v>
      </c>
      <c r="AE45" s="76" t="s">
        <v>188</v>
      </c>
      <c r="AF45" s="42"/>
      <c r="AG45" s="42"/>
      <c r="AH45" s="42"/>
    </row>
    <row r="46" spans="1:34" s="11" customFormat="1" ht="99">
      <c r="A46" s="52" t="s">
        <v>113</v>
      </c>
      <c r="B46" s="9" t="s">
        <v>129</v>
      </c>
      <c r="C46" s="55" t="s">
        <v>130</v>
      </c>
      <c r="D46" s="69">
        <v>1973</v>
      </c>
      <c r="E46" s="69" t="s">
        <v>40</v>
      </c>
      <c r="F46" s="69" t="s">
        <v>40</v>
      </c>
      <c r="G46" s="69" t="s">
        <v>40</v>
      </c>
      <c r="H46" s="69" t="s">
        <v>40</v>
      </c>
      <c r="I46" s="69" t="s">
        <v>40</v>
      </c>
      <c r="J46" s="69" t="s">
        <v>40</v>
      </c>
      <c r="K46" s="69" t="s">
        <v>40</v>
      </c>
      <c r="L46" s="76" t="s">
        <v>187</v>
      </c>
      <c r="M46" s="76" t="s">
        <v>188</v>
      </c>
      <c r="N46" s="76" t="s">
        <v>187</v>
      </c>
      <c r="O46" s="76" t="s">
        <v>187</v>
      </c>
      <c r="P46" s="81" t="s">
        <v>208</v>
      </c>
      <c r="Q46" s="69" t="s">
        <v>40</v>
      </c>
      <c r="R46" s="69" t="s">
        <v>40</v>
      </c>
      <c r="S46" s="69" t="s">
        <v>40</v>
      </c>
      <c r="T46" s="69">
        <v>270</v>
      </c>
      <c r="U46" s="69" t="s">
        <v>40</v>
      </c>
      <c r="V46" s="69" t="s">
        <v>40</v>
      </c>
      <c r="W46" s="69" t="s">
        <v>40</v>
      </c>
      <c r="X46" s="69" t="s">
        <v>40</v>
      </c>
      <c r="Y46" s="69" t="s">
        <v>40</v>
      </c>
      <c r="Z46" s="69" t="s">
        <v>40</v>
      </c>
      <c r="AA46" s="69">
        <v>0.4</v>
      </c>
      <c r="AB46" s="69">
        <v>0.4</v>
      </c>
      <c r="AC46" s="78" t="s">
        <v>70</v>
      </c>
      <c r="AD46" s="76" t="s">
        <v>188</v>
      </c>
      <c r="AE46" s="76" t="s">
        <v>188</v>
      </c>
      <c r="AF46" s="42"/>
      <c r="AG46" s="42"/>
      <c r="AH46" s="42"/>
    </row>
    <row r="47" spans="1:34" s="11" customFormat="1" ht="99">
      <c r="A47" s="52" t="s">
        <v>113</v>
      </c>
      <c r="B47" s="9" t="s">
        <v>131</v>
      </c>
      <c r="C47" s="55" t="s">
        <v>132</v>
      </c>
      <c r="D47" s="69">
        <v>1972</v>
      </c>
      <c r="E47" s="69" t="s">
        <v>40</v>
      </c>
      <c r="F47" s="69" t="s">
        <v>40</v>
      </c>
      <c r="G47" s="69" t="s">
        <v>40</v>
      </c>
      <c r="H47" s="69" t="s">
        <v>40</v>
      </c>
      <c r="I47" s="69" t="s">
        <v>40</v>
      </c>
      <c r="J47" s="69" t="s">
        <v>40</v>
      </c>
      <c r="K47" s="69" t="s">
        <v>40</v>
      </c>
      <c r="L47" s="76" t="s">
        <v>187</v>
      </c>
      <c r="M47" s="76" t="s">
        <v>188</v>
      </c>
      <c r="N47" s="76" t="s">
        <v>187</v>
      </c>
      <c r="O47" s="76" t="s">
        <v>187</v>
      </c>
      <c r="P47" s="81" t="s">
        <v>209</v>
      </c>
      <c r="Q47" s="69" t="s">
        <v>40</v>
      </c>
      <c r="R47" s="69" t="s">
        <v>40</v>
      </c>
      <c r="S47" s="69" t="s">
        <v>40</v>
      </c>
      <c r="T47" s="69" t="s">
        <v>40</v>
      </c>
      <c r="U47" s="69" t="s">
        <v>40</v>
      </c>
      <c r="V47" s="69" t="s">
        <v>40</v>
      </c>
      <c r="W47" s="69" t="s">
        <v>40</v>
      </c>
      <c r="X47" s="69" t="s">
        <v>40</v>
      </c>
      <c r="Y47" s="69" t="s">
        <v>40</v>
      </c>
      <c r="Z47" s="69" t="s">
        <v>40</v>
      </c>
      <c r="AA47" s="69">
        <v>0.4</v>
      </c>
      <c r="AB47" s="69">
        <v>0.4</v>
      </c>
      <c r="AC47" s="78" t="s">
        <v>70</v>
      </c>
      <c r="AD47" s="76" t="s">
        <v>188</v>
      </c>
      <c r="AE47" s="76" t="s">
        <v>188</v>
      </c>
      <c r="AF47" s="42"/>
      <c r="AG47" s="42"/>
      <c r="AH47" s="42"/>
    </row>
    <row r="48" spans="1:34" s="24" customFormat="1" ht="99">
      <c r="A48" s="52" t="s">
        <v>113</v>
      </c>
      <c r="B48" s="9" t="s">
        <v>133</v>
      </c>
      <c r="C48" s="55" t="s">
        <v>134</v>
      </c>
      <c r="D48" s="69">
        <v>1980</v>
      </c>
      <c r="E48" s="69" t="s">
        <v>40</v>
      </c>
      <c r="F48" s="69" t="s">
        <v>40</v>
      </c>
      <c r="G48" s="69" t="s">
        <v>40</v>
      </c>
      <c r="H48" s="69" t="s">
        <v>40</v>
      </c>
      <c r="I48" s="69" t="s">
        <v>40</v>
      </c>
      <c r="J48" s="69" t="s">
        <v>40</v>
      </c>
      <c r="K48" s="69" t="s">
        <v>40</v>
      </c>
      <c r="L48" s="76" t="s">
        <v>187</v>
      </c>
      <c r="M48" s="76" t="s">
        <v>188</v>
      </c>
      <c r="N48" s="76" t="s">
        <v>187</v>
      </c>
      <c r="O48" s="76" t="s">
        <v>187</v>
      </c>
      <c r="P48" s="81" t="s">
        <v>210</v>
      </c>
      <c r="Q48" s="69" t="s">
        <v>40</v>
      </c>
      <c r="R48" s="69" t="s">
        <v>40</v>
      </c>
      <c r="S48" s="69" t="s">
        <v>40</v>
      </c>
      <c r="T48" s="69">
        <v>714</v>
      </c>
      <c r="U48" s="69" t="s">
        <v>40</v>
      </c>
      <c r="V48" s="69" t="s">
        <v>40</v>
      </c>
      <c r="W48" s="69" t="s">
        <v>40</v>
      </c>
      <c r="X48" s="69" t="s">
        <v>40</v>
      </c>
      <c r="Y48" s="69" t="s">
        <v>40</v>
      </c>
      <c r="Z48" s="69" t="s">
        <v>40</v>
      </c>
      <c r="AA48" s="69">
        <v>0.4</v>
      </c>
      <c r="AB48" s="69">
        <v>0.4</v>
      </c>
      <c r="AC48" s="78" t="s">
        <v>70</v>
      </c>
      <c r="AD48" s="76" t="s">
        <v>188</v>
      </c>
      <c r="AE48" s="76" t="s">
        <v>188</v>
      </c>
      <c r="AF48" s="43"/>
      <c r="AG48" s="43"/>
      <c r="AH48" s="43"/>
    </row>
    <row r="49" spans="1:34" s="11" customFormat="1" ht="99">
      <c r="A49" s="52" t="s">
        <v>113</v>
      </c>
      <c r="B49" s="9" t="s">
        <v>135</v>
      </c>
      <c r="C49" s="55" t="s">
        <v>136</v>
      </c>
      <c r="D49" s="69">
        <v>1979</v>
      </c>
      <c r="E49" s="69" t="s">
        <v>40</v>
      </c>
      <c r="F49" s="69" t="s">
        <v>40</v>
      </c>
      <c r="G49" s="69" t="s">
        <v>40</v>
      </c>
      <c r="H49" s="69" t="s">
        <v>40</v>
      </c>
      <c r="I49" s="69" t="s">
        <v>40</v>
      </c>
      <c r="J49" s="69" t="s">
        <v>40</v>
      </c>
      <c r="K49" s="69" t="s">
        <v>40</v>
      </c>
      <c r="L49" s="76" t="s">
        <v>187</v>
      </c>
      <c r="M49" s="76" t="s">
        <v>188</v>
      </c>
      <c r="N49" s="76" t="s">
        <v>187</v>
      </c>
      <c r="O49" s="76" t="s">
        <v>187</v>
      </c>
      <c r="P49" s="81" t="s">
        <v>211</v>
      </c>
      <c r="Q49" s="69" t="s">
        <v>40</v>
      </c>
      <c r="R49" s="69" t="s">
        <v>40</v>
      </c>
      <c r="S49" s="69" t="s">
        <v>40</v>
      </c>
      <c r="T49" s="69">
        <v>10811</v>
      </c>
      <c r="U49" s="69" t="s">
        <v>40</v>
      </c>
      <c r="V49" s="69" t="s">
        <v>40</v>
      </c>
      <c r="W49" s="69" t="s">
        <v>40</v>
      </c>
      <c r="X49" s="69" t="s">
        <v>40</v>
      </c>
      <c r="Y49" s="69" t="s">
        <v>40</v>
      </c>
      <c r="Z49" s="69" t="s">
        <v>40</v>
      </c>
      <c r="AA49" s="69">
        <v>0.4</v>
      </c>
      <c r="AB49" s="69">
        <v>0.4</v>
      </c>
      <c r="AC49" s="78" t="s">
        <v>70</v>
      </c>
      <c r="AD49" s="76" t="s">
        <v>188</v>
      </c>
      <c r="AE49" s="76" t="s">
        <v>188</v>
      </c>
      <c r="AF49" s="42"/>
      <c r="AG49" s="42"/>
      <c r="AH49" s="42"/>
    </row>
    <row r="50" spans="1:34" s="11" customFormat="1" ht="99">
      <c r="A50" s="52" t="s">
        <v>113</v>
      </c>
      <c r="B50" s="9" t="s">
        <v>137</v>
      </c>
      <c r="C50" s="55" t="s">
        <v>138</v>
      </c>
      <c r="D50" s="69">
        <v>1975</v>
      </c>
      <c r="E50" s="69" t="s">
        <v>40</v>
      </c>
      <c r="F50" s="69" t="s">
        <v>40</v>
      </c>
      <c r="G50" s="69" t="s">
        <v>40</v>
      </c>
      <c r="H50" s="69" t="s">
        <v>40</v>
      </c>
      <c r="I50" s="69" t="s">
        <v>40</v>
      </c>
      <c r="J50" s="69" t="s">
        <v>40</v>
      </c>
      <c r="K50" s="69" t="s">
        <v>40</v>
      </c>
      <c r="L50" s="76" t="s">
        <v>187</v>
      </c>
      <c r="M50" s="76" t="s">
        <v>188</v>
      </c>
      <c r="N50" s="76" t="s">
        <v>187</v>
      </c>
      <c r="O50" s="76" t="s">
        <v>187</v>
      </c>
      <c r="P50" s="81" t="s">
        <v>212</v>
      </c>
      <c r="Q50" s="69" t="s">
        <v>40</v>
      </c>
      <c r="R50" s="69" t="s">
        <v>40</v>
      </c>
      <c r="S50" s="69" t="s">
        <v>40</v>
      </c>
      <c r="T50" s="69">
        <v>509</v>
      </c>
      <c r="U50" s="69" t="s">
        <v>40</v>
      </c>
      <c r="V50" s="69" t="s">
        <v>40</v>
      </c>
      <c r="W50" s="69" t="s">
        <v>40</v>
      </c>
      <c r="X50" s="69" t="s">
        <v>40</v>
      </c>
      <c r="Y50" s="69" t="s">
        <v>40</v>
      </c>
      <c r="Z50" s="69" t="s">
        <v>40</v>
      </c>
      <c r="AA50" s="69">
        <v>0.4</v>
      </c>
      <c r="AB50" s="69">
        <v>0.4</v>
      </c>
      <c r="AC50" s="78" t="s">
        <v>70</v>
      </c>
      <c r="AD50" s="76" t="s">
        <v>188</v>
      </c>
      <c r="AE50" s="76" t="s">
        <v>188</v>
      </c>
      <c r="AF50" s="42"/>
      <c r="AG50" s="42"/>
      <c r="AH50" s="42"/>
    </row>
    <row r="51" spans="1:34" s="24" customFormat="1" ht="33">
      <c r="A51" s="52" t="s">
        <v>113</v>
      </c>
      <c r="B51" s="9" t="s">
        <v>139</v>
      </c>
      <c r="C51" s="55" t="s">
        <v>140</v>
      </c>
      <c r="D51" s="69">
        <v>1971</v>
      </c>
      <c r="E51" s="69" t="s">
        <v>40</v>
      </c>
      <c r="F51" s="69" t="s">
        <v>40</v>
      </c>
      <c r="G51" s="69" t="s">
        <v>40</v>
      </c>
      <c r="H51" s="69" t="s">
        <v>40</v>
      </c>
      <c r="I51" s="69" t="s">
        <v>40</v>
      </c>
      <c r="J51" s="69" t="s">
        <v>40</v>
      </c>
      <c r="K51" s="69" t="s">
        <v>40</v>
      </c>
      <c r="L51" s="76" t="s">
        <v>187</v>
      </c>
      <c r="M51" s="76" t="s">
        <v>188</v>
      </c>
      <c r="N51" s="76" t="s">
        <v>187</v>
      </c>
      <c r="O51" s="76" t="s">
        <v>187</v>
      </c>
      <c r="P51" s="81" t="s">
        <v>213</v>
      </c>
      <c r="Q51" s="69" t="s">
        <v>40</v>
      </c>
      <c r="R51" s="69" t="s">
        <v>40</v>
      </c>
      <c r="S51" s="69" t="s">
        <v>40</v>
      </c>
      <c r="T51" s="69">
        <v>830</v>
      </c>
      <c r="U51" s="69" t="s">
        <v>40</v>
      </c>
      <c r="V51" s="69" t="s">
        <v>40</v>
      </c>
      <c r="W51" s="69" t="s">
        <v>40</v>
      </c>
      <c r="X51" s="69" t="s">
        <v>40</v>
      </c>
      <c r="Y51" s="69" t="s">
        <v>40</v>
      </c>
      <c r="Z51" s="69" t="s">
        <v>40</v>
      </c>
      <c r="AA51" s="69">
        <v>0.4</v>
      </c>
      <c r="AB51" s="69">
        <v>0.4</v>
      </c>
      <c r="AC51" s="10" t="s">
        <v>69</v>
      </c>
      <c r="AD51" s="76" t="s">
        <v>188</v>
      </c>
      <c r="AE51" s="76" t="s">
        <v>188</v>
      </c>
      <c r="AF51" s="43"/>
      <c r="AG51" s="43"/>
      <c r="AH51" s="43"/>
    </row>
    <row r="52" spans="1:34" s="11" customFormat="1" ht="33">
      <c r="A52" s="52" t="s">
        <v>113</v>
      </c>
      <c r="B52" s="9" t="s">
        <v>141</v>
      </c>
      <c r="C52" s="55" t="s">
        <v>142</v>
      </c>
      <c r="D52" s="69">
        <v>1973</v>
      </c>
      <c r="E52" s="69" t="s">
        <v>40</v>
      </c>
      <c r="F52" s="69" t="s">
        <v>40</v>
      </c>
      <c r="G52" s="69" t="s">
        <v>40</v>
      </c>
      <c r="H52" s="69" t="s">
        <v>40</v>
      </c>
      <c r="I52" s="69" t="s">
        <v>40</v>
      </c>
      <c r="J52" s="69" t="s">
        <v>40</v>
      </c>
      <c r="K52" s="69" t="s">
        <v>40</v>
      </c>
      <c r="L52" s="76" t="s">
        <v>187</v>
      </c>
      <c r="M52" s="76" t="s">
        <v>188</v>
      </c>
      <c r="N52" s="76" t="s">
        <v>187</v>
      </c>
      <c r="O52" s="76" t="s">
        <v>187</v>
      </c>
      <c r="P52" s="81" t="s">
        <v>214</v>
      </c>
      <c r="Q52" s="69" t="s">
        <v>40</v>
      </c>
      <c r="R52" s="69" t="s">
        <v>40</v>
      </c>
      <c r="S52" s="69" t="s">
        <v>40</v>
      </c>
      <c r="T52" s="69">
        <v>935</v>
      </c>
      <c r="U52" s="69" t="s">
        <v>40</v>
      </c>
      <c r="V52" s="69" t="s">
        <v>40</v>
      </c>
      <c r="W52" s="69" t="s">
        <v>40</v>
      </c>
      <c r="X52" s="69" t="s">
        <v>40</v>
      </c>
      <c r="Y52" s="69" t="s">
        <v>40</v>
      </c>
      <c r="Z52" s="69" t="s">
        <v>40</v>
      </c>
      <c r="AA52" s="69">
        <v>0.4</v>
      </c>
      <c r="AB52" s="69">
        <v>0.4</v>
      </c>
      <c r="AC52" s="10" t="s">
        <v>69</v>
      </c>
      <c r="AD52" s="76" t="s">
        <v>188</v>
      </c>
      <c r="AE52" s="76" t="s">
        <v>188</v>
      </c>
      <c r="AF52" s="42"/>
      <c r="AG52" s="42"/>
      <c r="AH52" s="42"/>
    </row>
    <row r="53" spans="1:34" s="11" customFormat="1" ht="33">
      <c r="A53" s="52" t="s">
        <v>113</v>
      </c>
      <c r="B53" s="9" t="s">
        <v>143</v>
      </c>
      <c r="C53" s="55" t="s">
        <v>144</v>
      </c>
      <c r="D53" s="69">
        <v>1974</v>
      </c>
      <c r="E53" s="69" t="s">
        <v>40</v>
      </c>
      <c r="F53" s="69" t="s">
        <v>40</v>
      </c>
      <c r="G53" s="69" t="s">
        <v>40</v>
      </c>
      <c r="H53" s="69" t="s">
        <v>40</v>
      </c>
      <c r="I53" s="69" t="s">
        <v>40</v>
      </c>
      <c r="J53" s="69" t="s">
        <v>40</v>
      </c>
      <c r="K53" s="69" t="s">
        <v>40</v>
      </c>
      <c r="L53" s="76" t="s">
        <v>187</v>
      </c>
      <c r="M53" s="76" t="s">
        <v>188</v>
      </c>
      <c r="N53" s="76" t="s">
        <v>187</v>
      </c>
      <c r="O53" s="76" t="s">
        <v>187</v>
      </c>
      <c r="P53" s="81" t="s">
        <v>215</v>
      </c>
      <c r="Q53" s="69" t="s">
        <v>40</v>
      </c>
      <c r="R53" s="69" t="s">
        <v>40</v>
      </c>
      <c r="S53" s="69" t="s">
        <v>40</v>
      </c>
      <c r="T53" s="69">
        <v>480</v>
      </c>
      <c r="U53" s="69" t="s">
        <v>40</v>
      </c>
      <c r="V53" s="69" t="s">
        <v>40</v>
      </c>
      <c r="W53" s="69" t="s">
        <v>40</v>
      </c>
      <c r="X53" s="69" t="s">
        <v>40</v>
      </c>
      <c r="Y53" s="69" t="s">
        <v>40</v>
      </c>
      <c r="Z53" s="69" t="s">
        <v>40</v>
      </c>
      <c r="AA53" s="69">
        <v>0.4</v>
      </c>
      <c r="AB53" s="69">
        <v>0.4</v>
      </c>
      <c r="AC53" s="10" t="s">
        <v>69</v>
      </c>
      <c r="AD53" s="76" t="s">
        <v>188</v>
      </c>
      <c r="AE53" s="76" t="s">
        <v>188</v>
      </c>
      <c r="AF53" s="42"/>
      <c r="AG53" s="42"/>
      <c r="AH53" s="42"/>
    </row>
    <row r="54" spans="1:34" s="11" customFormat="1" ht="33">
      <c r="A54" s="52" t="s">
        <v>113</v>
      </c>
      <c r="B54" s="9" t="s">
        <v>145</v>
      </c>
      <c r="C54" s="55" t="s">
        <v>146</v>
      </c>
      <c r="D54" s="69">
        <v>1974</v>
      </c>
      <c r="E54" s="69" t="s">
        <v>40</v>
      </c>
      <c r="F54" s="69" t="s">
        <v>40</v>
      </c>
      <c r="G54" s="69" t="s">
        <v>40</v>
      </c>
      <c r="H54" s="69" t="s">
        <v>40</v>
      </c>
      <c r="I54" s="69" t="s">
        <v>40</v>
      </c>
      <c r="J54" s="69" t="s">
        <v>40</v>
      </c>
      <c r="K54" s="69" t="s">
        <v>40</v>
      </c>
      <c r="L54" s="76" t="s">
        <v>187</v>
      </c>
      <c r="M54" s="76" t="s">
        <v>188</v>
      </c>
      <c r="N54" s="76" t="s">
        <v>187</v>
      </c>
      <c r="O54" s="76" t="s">
        <v>187</v>
      </c>
      <c r="P54" s="81" t="s">
        <v>216</v>
      </c>
      <c r="Q54" s="69" t="s">
        <v>40</v>
      </c>
      <c r="R54" s="69" t="s">
        <v>40</v>
      </c>
      <c r="S54" s="69" t="s">
        <v>40</v>
      </c>
      <c r="T54" s="69">
        <v>254</v>
      </c>
      <c r="U54" s="69" t="s">
        <v>40</v>
      </c>
      <c r="V54" s="69" t="s">
        <v>40</v>
      </c>
      <c r="W54" s="69" t="s">
        <v>40</v>
      </c>
      <c r="X54" s="69" t="s">
        <v>40</v>
      </c>
      <c r="Y54" s="69" t="s">
        <v>40</v>
      </c>
      <c r="Z54" s="69" t="s">
        <v>40</v>
      </c>
      <c r="AA54" s="69">
        <v>0.4</v>
      </c>
      <c r="AB54" s="69">
        <v>0.4</v>
      </c>
      <c r="AC54" s="10" t="s">
        <v>69</v>
      </c>
      <c r="AD54" s="76" t="s">
        <v>188</v>
      </c>
      <c r="AE54" s="76" t="s">
        <v>188</v>
      </c>
      <c r="AF54" s="42"/>
      <c r="AG54" s="42"/>
      <c r="AH54" s="42"/>
    </row>
    <row r="55" spans="1:34" s="21" customFormat="1" ht="33">
      <c r="A55" s="52" t="s">
        <v>113</v>
      </c>
      <c r="B55" s="9" t="s">
        <v>147</v>
      </c>
      <c r="C55" s="55" t="s">
        <v>148</v>
      </c>
      <c r="D55" s="69">
        <v>1981</v>
      </c>
      <c r="E55" s="69" t="s">
        <v>40</v>
      </c>
      <c r="F55" s="69" t="s">
        <v>40</v>
      </c>
      <c r="G55" s="69" t="s">
        <v>40</v>
      </c>
      <c r="H55" s="69" t="s">
        <v>40</v>
      </c>
      <c r="I55" s="69" t="s">
        <v>40</v>
      </c>
      <c r="J55" s="69" t="s">
        <v>40</v>
      </c>
      <c r="K55" s="69" t="s">
        <v>40</v>
      </c>
      <c r="L55" s="76" t="s">
        <v>187</v>
      </c>
      <c r="M55" s="76" t="s">
        <v>188</v>
      </c>
      <c r="N55" s="76" t="s">
        <v>187</v>
      </c>
      <c r="O55" s="76" t="s">
        <v>187</v>
      </c>
      <c r="P55" s="81" t="s">
        <v>217</v>
      </c>
      <c r="Q55" s="69" t="s">
        <v>40</v>
      </c>
      <c r="R55" s="69" t="s">
        <v>40</v>
      </c>
      <c r="S55" s="69" t="s">
        <v>40</v>
      </c>
      <c r="T55" s="69">
        <v>1007</v>
      </c>
      <c r="U55" s="69" t="s">
        <v>40</v>
      </c>
      <c r="V55" s="69" t="s">
        <v>40</v>
      </c>
      <c r="W55" s="69" t="s">
        <v>40</v>
      </c>
      <c r="X55" s="69" t="s">
        <v>40</v>
      </c>
      <c r="Y55" s="69" t="s">
        <v>40</v>
      </c>
      <c r="Z55" s="69" t="s">
        <v>40</v>
      </c>
      <c r="AA55" s="69">
        <v>0.4</v>
      </c>
      <c r="AB55" s="69">
        <v>0.4</v>
      </c>
      <c r="AC55" s="10" t="s">
        <v>69</v>
      </c>
      <c r="AD55" s="76" t="s">
        <v>188</v>
      </c>
      <c r="AE55" s="76" t="s">
        <v>188</v>
      </c>
      <c r="AF55" s="14"/>
      <c r="AG55" s="14"/>
      <c r="AH55" s="14"/>
    </row>
    <row r="56" spans="1:34" s="11" customFormat="1" ht="49.5">
      <c r="A56" s="52" t="s">
        <v>113</v>
      </c>
      <c r="B56" s="9" t="s">
        <v>149</v>
      </c>
      <c r="C56" s="55" t="s">
        <v>150</v>
      </c>
      <c r="D56" s="69" t="s">
        <v>40</v>
      </c>
      <c r="E56" s="69" t="s">
        <v>40</v>
      </c>
      <c r="F56" s="69" t="s">
        <v>40</v>
      </c>
      <c r="G56" s="69" t="s">
        <v>40</v>
      </c>
      <c r="H56" s="69" t="s">
        <v>40</v>
      </c>
      <c r="I56" s="69" t="s">
        <v>40</v>
      </c>
      <c r="J56" s="69" t="s">
        <v>40</v>
      </c>
      <c r="K56" s="69" t="s">
        <v>40</v>
      </c>
      <c r="L56" s="76" t="s">
        <v>187</v>
      </c>
      <c r="M56" s="76" t="s">
        <v>188</v>
      </c>
      <c r="N56" s="76" t="s">
        <v>187</v>
      </c>
      <c r="O56" s="76" t="s">
        <v>187</v>
      </c>
      <c r="P56" s="81" t="s">
        <v>218</v>
      </c>
      <c r="Q56" s="69" t="s">
        <v>40</v>
      </c>
      <c r="R56" s="69" t="s">
        <v>40</v>
      </c>
      <c r="S56" s="69" t="s">
        <v>40</v>
      </c>
      <c r="T56" s="57" t="s">
        <v>40</v>
      </c>
      <c r="U56" s="69" t="s">
        <v>40</v>
      </c>
      <c r="V56" s="69" t="s">
        <v>40</v>
      </c>
      <c r="W56" s="69" t="s">
        <v>40</v>
      </c>
      <c r="X56" s="69" t="s">
        <v>40</v>
      </c>
      <c r="Y56" s="69" t="s">
        <v>40</v>
      </c>
      <c r="Z56" s="69" t="s">
        <v>40</v>
      </c>
      <c r="AA56" s="69">
        <v>0.4</v>
      </c>
      <c r="AB56" s="69">
        <v>0.4</v>
      </c>
      <c r="AC56" s="10" t="s">
        <v>69</v>
      </c>
      <c r="AD56" s="76" t="s">
        <v>188</v>
      </c>
      <c r="AE56" s="76" t="s">
        <v>188</v>
      </c>
      <c r="AF56" s="42"/>
      <c r="AG56" s="42"/>
      <c r="AH56" s="42"/>
    </row>
    <row r="57" spans="1:34" s="11" customFormat="1" ht="66">
      <c r="A57" s="52" t="s">
        <v>113</v>
      </c>
      <c r="B57" s="9" t="s">
        <v>151</v>
      </c>
      <c r="C57" s="55" t="s">
        <v>152</v>
      </c>
      <c r="D57" s="69" t="s">
        <v>40</v>
      </c>
      <c r="E57" s="69" t="s">
        <v>40</v>
      </c>
      <c r="F57" s="69" t="s">
        <v>40</v>
      </c>
      <c r="G57" s="69" t="s">
        <v>40</v>
      </c>
      <c r="H57" s="69" t="s">
        <v>40</v>
      </c>
      <c r="I57" s="69" t="s">
        <v>40</v>
      </c>
      <c r="J57" s="69" t="s">
        <v>40</v>
      </c>
      <c r="K57" s="69" t="s">
        <v>40</v>
      </c>
      <c r="L57" s="76" t="s">
        <v>187</v>
      </c>
      <c r="M57" s="76" t="s">
        <v>188</v>
      </c>
      <c r="N57" s="76" t="s">
        <v>187</v>
      </c>
      <c r="O57" s="76" t="s">
        <v>187</v>
      </c>
      <c r="P57" s="81" t="s">
        <v>219</v>
      </c>
      <c r="Q57" s="69" t="s">
        <v>40</v>
      </c>
      <c r="R57" s="69" t="s">
        <v>40</v>
      </c>
      <c r="S57" s="69" t="s">
        <v>40</v>
      </c>
      <c r="T57" s="57" t="s">
        <v>40</v>
      </c>
      <c r="U57" s="69" t="s">
        <v>40</v>
      </c>
      <c r="V57" s="69" t="s">
        <v>40</v>
      </c>
      <c r="W57" s="69" t="s">
        <v>40</v>
      </c>
      <c r="X57" s="69" t="s">
        <v>40</v>
      </c>
      <c r="Y57" s="69" t="s">
        <v>40</v>
      </c>
      <c r="Z57" s="69" t="s">
        <v>40</v>
      </c>
      <c r="AA57" s="69">
        <v>10</v>
      </c>
      <c r="AB57" s="69">
        <v>10</v>
      </c>
      <c r="AC57" s="10" t="s">
        <v>69</v>
      </c>
      <c r="AD57" s="76" t="s">
        <v>188</v>
      </c>
      <c r="AE57" s="76" t="s">
        <v>188</v>
      </c>
      <c r="AF57" s="42"/>
      <c r="AG57" s="42"/>
      <c r="AH57" s="42"/>
    </row>
    <row r="58" spans="1:34" s="11" customFormat="1" ht="49.5">
      <c r="A58" s="49" t="s">
        <v>153</v>
      </c>
      <c r="B58" s="57" t="s">
        <v>154</v>
      </c>
      <c r="C58" s="51" t="s">
        <v>40</v>
      </c>
      <c r="D58" s="75" t="s">
        <v>40</v>
      </c>
      <c r="E58" s="75" t="s">
        <v>40</v>
      </c>
      <c r="F58" s="75" t="s">
        <v>40</v>
      </c>
      <c r="G58" s="75" t="s">
        <v>40</v>
      </c>
      <c r="H58" s="75" t="s">
        <v>40</v>
      </c>
      <c r="I58" s="75" t="s">
        <v>40</v>
      </c>
      <c r="J58" s="75" t="s">
        <v>40</v>
      </c>
      <c r="K58" s="75" t="s">
        <v>40</v>
      </c>
      <c r="L58" s="75" t="s">
        <v>40</v>
      </c>
      <c r="M58" s="75" t="s">
        <v>40</v>
      </c>
      <c r="N58" s="75" t="s">
        <v>40</v>
      </c>
      <c r="O58" s="75" t="s">
        <v>40</v>
      </c>
      <c r="P58" s="51" t="s">
        <v>40</v>
      </c>
      <c r="Q58" s="75" t="s">
        <v>40</v>
      </c>
      <c r="R58" s="75" t="s">
        <v>40</v>
      </c>
      <c r="S58" s="75" t="s">
        <v>40</v>
      </c>
      <c r="T58" s="75" t="s">
        <v>40</v>
      </c>
      <c r="U58" s="75" t="s">
        <v>40</v>
      </c>
      <c r="V58" s="75" t="s">
        <v>40</v>
      </c>
      <c r="W58" s="75" t="s">
        <v>40</v>
      </c>
      <c r="X58" s="75" t="s">
        <v>40</v>
      </c>
      <c r="Y58" s="75" t="s">
        <v>40</v>
      </c>
      <c r="Z58" s="75" t="s">
        <v>40</v>
      </c>
      <c r="AA58" s="75" t="s">
        <v>40</v>
      </c>
      <c r="AB58" s="75" t="s">
        <v>40</v>
      </c>
      <c r="AC58" s="75" t="s">
        <v>40</v>
      </c>
      <c r="AD58" s="75" t="s">
        <v>40</v>
      </c>
      <c r="AE58" s="75" t="s">
        <v>40</v>
      </c>
      <c r="AF58" s="42"/>
      <c r="AG58" s="42"/>
      <c r="AH58" s="42"/>
    </row>
    <row r="59" spans="1:34" s="74" customFormat="1" ht="66">
      <c r="A59" s="49" t="s">
        <v>155</v>
      </c>
      <c r="B59" s="57" t="s">
        <v>156</v>
      </c>
      <c r="C59" s="51" t="s">
        <v>40</v>
      </c>
      <c r="D59" s="75" t="s">
        <v>40</v>
      </c>
      <c r="E59" s="75" t="s">
        <v>40</v>
      </c>
      <c r="F59" s="75" t="s">
        <v>40</v>
      </c>
      <c r="G59" s="75" t="s">
        <v>40</v>
      </c>
      <c r="H59" s="75" t="s">
        <v>40</v>
      </c>
      <c r="I59" s="75" t="s">
        <v>40</v>
      </c>
      <c r="J59" s="75" t="s">
        <v>40</v>
      </c>
      <c r="K59" s="75" t="s">
        <v>40</v>
      </c>
      <c r="L59" s="75" t="s">
        <v>40</v>
      </c>
      <c r="M59" s="75" t="s">
        <v>40</v>
      </c>
      <c r="N59" s="75" t="s">
        <v>40</v>
      </c>
      <c r="O59" s="75" t="s">
        <v>40</v>
      </c>
      <c r="P59" s="51" t="s">
        <v>40</v>
      </c>
      <c r="Q59" s="75" t="s">
        <v>40</v>
      </c>
      <c r="R59" s="75" t="s">
        <v>40</v>
      </c>
      <c r="S59" s="75" t="s">
        <v>40</v>
      </c>
      <c r="T59" s="75" t="s">
        <v>40</v>
      </c>
      <c r="U59" s="75" t="s">
        <v>40</v>
      </c>
      <c r="V59" s="75" t="s">
        <v>40</v>
      </c>
      <c r="W59" s="75" t="s">
        <v>40</v>
      </c>
      <c r="X59" s="75" t="s">
        <v>40</v>
      </c>
      <c r="Y59" s="75" t="s">
        <v>40</v>
      </c>
      <c r="Z59" s="75" t="s">
        <v>40</v>
      </c>
      <c r="AA59" s="75" t="s">
        <v>40</v>
      </c>
      <c r="AB59" s="75" t="s">
        <v>40</v>
      </c>
      <c r="AC59" s="75" t="s">
        <v>40</v>
      </c>
      <c r="AD59" s="75" t="s">
        <v>40</v>
      </c>
      <c r="AE59" s="75" t="s">
        <v>40</v>
      </c>
      <c r="AF59" s="68"/>
      <c r="AG59" s="68"/>
      <c r="AH59" s="68"/>
    </row>
    <row r="60" spans="1:31" ht="66">
      <c r="A60" s="58" t="s">
        <v>63</v>
      </c>
      <c r="B60" s="9" t="s">
        <v>157</v>
      </c>
      <c r="C60" s="55" t="s">
        <v>158</v>
      </c>
      <c r="D60" s="69" t="s">
        <v>40</v>
      </c>
      <c r="E60" s="69" t="s">
        <v>40</v>
      </c>
      <c r="F60" s="69" t="s">
        <v>40</v>
      </c>
      <c r="G60" s="69" t="s">
        <v>40</v>
      </c>
      <c r="H60" s="69" t="s">
        <v>40</v>
      </c>
      <c r="I60" s="69" t="s">
        <v>40</v>
      </c>
      <c r="J60" s="69" t="s">
        <v>40</v>
      </c>
      <c r="K60" s="69" t="s">
        <v>40</v>
      </c>
      <c r="L60" s="69" t="s">
        <v>40</v>
      </c>
      <c r="M60" s="69" t="s">
        <v>40</v>
      </c>
      <c r="N60" s="76" t="s">
        <v>188</v>
      </c>
      <c r="O60" s="76" t="s">
        <v>188</v>
      </c>
      <c r="P60" s="81" t="s">
        <v>220</v>
      </c>
      <c r="Q60" s="69" t="s">
        <v>40</v>
      </c>
      <c r="R60" s="69" t="s">
        <v>40</v>
      </c>
      <c r="S60" s="69" t="s">
        <v>40</v>
      </c>
      <c r="T60" s="69" t="s">
        <v>40</v>
      </c>
      <c r="U60" s="69" t="s">
        <v>40</v>
      </c>
      <c r="V60" s="69" t="s">
        <v>40</v>
      </c>
      <c r="W60" s="69" t="s">
        <v>40</v>
      </c>
      <c r="X60" s="69" t="s">
        <v>40</v>
      </c>
      <c r="Y60" s="69" t="s">
        <v>40</v>
      </c>
      <c r="Z60" s="69" t="s">
        <v>40</v>
      </c>
      <c r="AA60" s="69">
        <v>0.4</v>
      </c>
      <c r="AB60" s="69">
        <v>0.4</v>
      </c>
      <c r="AC60" s="10" t="s">
        <v>231</v>
      </c>
      <c r="AD60" s="76" t="s">
        <v>188</v>
      </c>
      <c r="AE60" s="76" t="s">
        <v>188</v>
      </c>
    </row>
    <row r="61" spans="1:34" s="74" customFormat="1" ht="49.5">
      <c r="A61" s="59" t="s">
        <v>159</v>
      </c>
      <c r="B61" s="57" t="s">
        <v>160</v>
      </c>
      <c r="C61" s="60" t="s">
        <v>40</v>
      </c>
      <c r="D61" s="60" t="s">
        <v>40</v>
      </c>
      <c r="E61" s="60" t="s">
        <v>40</v>
      </c>
      <c r="F61" s="60" t="s">
        <v>40</v>
      </c>
      <c r="G61" s="60" t="s">
        <v>40</v>
      </c>
      <c r="H61" s="60" t="s">
        <v>40</v>
      </c>
      <c r="I61" s="60" t="s">
        <v>40</v>
      </c>
      <c r="J61" s="60" t="s">
        <v>40</v>
      </c>
      <c r="K61" s="60" t="s">
        <v>40</v>
      </c>
      <c r="L61" s="60" t="s">
        <v>40</v>
      </c>
      <c r="M61" s="60" t="s">
        <v>40</v>
      </c>
      <c r="N61" s="60" t="s">
        <v>40</v>
      </c>
      <c r="O61" s="60" t="s">
        <v>40</v>
      </c>
      <c r="P61" s="60" t="s">
        <v>40</v>
      </c>
      <c r="Q61" s="60" t="s">
        <v>40</v>
      </c>
      <c r="R61" s="60" t="s">
        <v>40</v>
      </c>
      <c r="S61" s="60" t="s">
        <v>40</v>
      </c>
      <c r="T61" s="60" t="s">
        <v>40</v>
      </c>
      <c r="U61" s="60" t="s">
        <v>40</v>
      </c>
      <c r="V61" s="60" t="s">
        <v>40</v>
      </c>
      <c r="W61" s="60" t="s">
        <v>40</v>
      </c>
      <c r="X61" s="60" t="s">
        <v>40</v>
      </c>
      <c r="Y61" s="60" t="s">
        <v>40</v>
      </c>
      <c r="Z61" s="60" t="s">
        <v>40</v>
      </c>
      <c r="AA61" s="60" t="s">
        <v>40</v>
      </c>
      <c r="AB61" s="60" t="s">
        <v>40</v>
      </c>
      <c r="AC61" s="60" t="s">
        <v>40</v>
      </c>
      <c r="AD61" s="60" t="s">
        <v>40</v>
      </c>
      <c r="AE61" s="60" t="s">
        <v>40</v>
      </c>
      <c r="AF61" s="68"/>
      <c r="AG61" s="68"/>
      <c r="AH61" s="68"/>
    </row>
    <row r="62" spans="1:31" ht="33">
      <c r="A62" s="58" t="s">
        <v>159</v>
      </c>
      <c r="B62" s="9" t="s">
        <v>161</v>
      </c>
      <c r="C62" s="55" t="s">
        <v>162</v>
      </c>
      <c r="D62" s="69" t="s">
        <v>40</v>
      </c>
      <c r="E62" s="69" t="s">
        <v>40</v>
      </c>
      <c r="F62" s="69" t="s">
        <v>40</v>
      </c>
      <c r="G62" s="69" t="s">
        <v>40</v>
      </c>
      <c r="H62" s="69" t="s">
        <v>40</v>
      </c>
      <c r="I62" s="69" t="s">
        <v>40</v>
      </c>
      <c r="J62" s="69" t="s">
        <v>40</v>
      </c>
      <c r="K62" s="69" t="s">
        <v>40</v>
      </c>
      <c r="L62" s="69" t="s">
        <v>40</v>
      </c>
      <c r="M62" s="69" t="s">
        <v>40</v>
      </c>
      <c r="N62" s="76" t="s">
        <v>187</v>
      </c>
      <c r="O62" s="76" t="s">
        <v>187</v>
      </c>
      <c r="P62" s="81" t="s">
        <v>221</v>
      </c>
      <c r="Q62" s="69" t="s">
        <v>40</v>
      </c>
      <c r="R62" s="69" t="s">
        <v>40</v>
      </c>
      <c r="S62" s="69" t="s">
        <v>40</v>
      </c>
      <c r="T62" s="69" t="s">
        <v>40</v>
      </c>
      <c r="U62" s="69" t="s">
        <v>40</v>
      </c>
      <c r="V62" s="69" t="s">
        <v>40</v>
      </c>
      <c r="W62" s="69" t="s">
        <v>40</v>
      </c>
      <c r="X62" s="69" t="s">
        <v>40</v>
      </c>
      <c r="Y62" s="69" t="s">
        <v>40</v>
      </c>
      <c r="Z62" s="69" t="s">
        <v>40</v>
      </c>
      <c r="AA62" s="69" t="s">
        <v>40</v>
      </c>
      <c r="AB62" s="69" t="s">
        <v>40</v>
      </c>
      <c r="AC62" s="10" t="s">
        <v>69</v>
      </c>
      <c r="AD62" s="76" t="s">
        <v>188</v>
      </c>
      <c r="AE62" s="76" t="s">
        <v>188</v>
      </c>
    </row>
    <row r="63" spans="1:31" ht="33">
      <c r="A63" s="12" t="s">
        <v>38</v>
      </c>
      <c r="B63" s="61" t="s">
        <v>163</v>
      </c>
      <c r="C63" s="62" t="s">
        <v>40</v>
      </c>
      <c r="D63" s="62" t="s">
        <v>40</v>
      </c>
      <c r="E63" s="62" t="s">
        <v>40</v>
      </c>
      <c r="F63" s="62" t="s">
        <v>40</v>
      </c>
      <c r="G63" s="62" t="s">
        <v>40</v>
      </c>
      <c r="H63" s="62" t="s">
        <v>40</v>
      </c>
      <c r="I63" s="62" t="s">
        <v>40</v>
      </c>
      <c r="J63" s="62" t="s">
        <v>40</v>
      </c>
      <c r="K63" s="62" t="s">
        <v>40</v>
      </c>
      <c r="L63" s="62" t="s">
        <v>40</v>
      </c>
      <c r="M63" s="62" t="s">
        <v>40</v>
      </c>
      <c r="N63" s="62" t="s">
        <v>40</v>
      </c>
      <c r="O63" s="62" t="s">
        <v>40</v>
      </c>
      <c r="P63" s="62" t="s">
        <v>40</v>
      </c>
      <c r="Q63" s="62" t="s">
        <v>40</v>
      </c>
      <c r="R63" s="62" t="s">
        <v>40</v>
      </c>
      <c r="S63" s="62" t="s">
        <v>40</v>
      </c>
      <c r="T63" s="62" t="s">
        <v>40</v>
      </c>
      <c r="U63" s="62" t="s">
        <v>40</v>
      </c>
      <c r="V63" s="62" t="s">
        <v>40</v>
      </c>
      <c r="W63" s="62" t="s">
        <v>40</v>
      </c>
      <c r="X63" s="62" t="s">
        <v>40</v>
      </c>
      <c r="Y63" s="62" t="s">
        <v>40</v>
      </c>
      <c r="Z63" s="62" t="s">
        <v>40</v>
      </c>
      <c r="AA63" s="62" t="s">
        <v>40</v>
      </c>
      <c r="AB63" s="62" t="s">
        <v>40</v>
      </c>
      <c r="AC63" s="62" t="s">
        <v>40</v>
      </c>
      <c r="AD63" s="62" t="s">
        <v>40</v>
      </c>
      <c r="AE63" s="62" t="s">
        <v>40</v>
      </c>
    </row>
    <row r="64" spans="1:31" ht="49.5">
      <c r="A64" s="59" t="s">
        <v>51</v>
      </c>
      <c r="B64" s="57" t="s">
        <v>48</v>
      </c>
      <c r="C64" s="60" t="s">
        <v>40</v>
      </c>
      <c r="D64" s="60" t="s">
        <v>40</v>
      </c>
      <c r="E64" s="60" t="s">
        <v>40</v>
      </c>
      <c r="F64" s="60" t="s">
        <v>40</v>
      </c>
      <c r="G64" s="60" t="s">
        <v>40</v>
      </c>
      <c r="H64" s="60" t="s">
        <v>40</v>
      </c>
      <c r="I64" s="60" t="s">
        <v>40</v>
      </c>
      <c r="J64" s="60" t="s">
        <v>40</v>
      </c>
      <c r="K64" s="60" t="s">
        <v>40</v>
      </c>
      <c r="L64" s="60" t="s">
        <v>40</v>
      </c>
      <c r="M64" s="60" t="s">
        <v>40</v>
      </c>
      <c r="N64" s="60" t="s">
        <v>40</v>
      </c>
      <c r="O64" s="60" t="s">
        <v>40</v>
      </c>
      <c r="P64" s="60" t="s">
        <v>40</v>
      </c>
      <c r="Q64" s="60" t="s">
        <v>40</v>
      </c>
      <c r="R64" s="60" t="s">
        <v>40</v>
      </c>
      <c r="S64" s="60" t="s">
        <v>40</v>
      </c>
      <c r="T64" s="60" t="s">
        <v>40</v>
      </c>
      <c r="U64" s="60" t="s">
        <v>40</v>
      </c>
      <c r="V64" s="60" t="s">
        <v>40</v>
      </c>
      <c r="W64" s="60" t="s">
        <v>40</v>
      </c>
      <c r="X64" s="60" t="s">
        <v>40</v>
      </c>
      <c r="Y64" s="60" t="s">
        <v>40</v>
      </c>
      <c r="Z64" s="60" t="s">
        <v>40</v>
      </c>
      <c r="AA64" s="60" t="s">
        <v>40</v>
      </c>
      <c r="AB64" s="60" t="s">
        <v>40</v>
      </c>
      <c r="AC64" s="60" t="s">
        <v>40</v>
      </c>
      <c r="AD64" s="60" t="s">
        <v>40</v>
      </c>
      <c r="AE64" s="60" t="s">
        <v>40</v>
      </c>
    </row>
    <row r="65" spans="1:31" ht="82.5">
      <c r="A65" s="59" t="s">
        <v>52</v>
      </c>
      <c r="B65" s="63" t="s">
        <v>49</v>
      </c>
      <c r="C65" s="54" t="s">
        <v>40</v>
      </c>
      <c r="D65" s="54" t="s">
        <v>40</v>
      </c>
      <c r="E65" s="54" t="s">
        <v>40</v>
      </c>
      <c r="F65" s="54" t="s">
        <v>40</v>
      </c>
      <c r="G65" s="54" t="s">
        <v>40</v>
      </c>
      <c r="H65" s="54" t="s">
        <v>40</v>
      </c>
      <c r="I65" s="54" t="s">
        <v>40</v>
      </c>
      <c r="J65" s="54" t="s">
        <v>40</v>
      </c>
      <c r="K65" s="54" t="s">
        <v>40</v>
      </c>
      <c r="L65" s="54" t="s">
        <v>40</v>
      </c>
      <c r="M65" s="54" t="s">
        <v>40</v>
      </c>
      <c r="N65" s="54" t="s">
        <v>40</v>
      </c>
      <c r="O65" s="54" t="s">
        <v>40</v>
      </c>
      <c r="P65" s="54" t="s">
        <v>40</v>
      </c>
      <c r="Q65" s="54" t="s">
        <v>40</v>
      </c>
      <c r="R65" s="54" t="s">
        <v>40</v>
      </c>
      <c r="S65" s="54" t="s">
        <v>40</v>
      </c>
      <c r="T65" s="54" t="s">
        <v>40</v>
      </c>
      <c r="U65" s="54" t="s">
        <v>40</v>
      </c>
      <c r="V65" s="54" t="s">
        <v>40</v>
      </c>
      <c r="W65" s="54" t="s">
        <v>40</v>
      </c>
      <c r="X65" s="54" t="s">
        <v>40</v>
      </c>
      <c r="Y65" s="54" t="s">
        <v>40</v>
      </c>
      <c r="Z65" s="54" t="s">
        <v>40</v>
      </c>
      <c r="AA65" s="54" t="s">
        <v>40</v>
      </c>
      <c r="AB65" s="54" t="s">
        <v>40</v>
      </c>
      <c r="AC65" s="54" t="s">
        <v>40</v>
      </c>
      <c r="AD65" s="54" t="s">
        <v>40</v>
      </c>
      <c r="AE65" s="54" t="s">
        <v>40</v>
      </c>
    </row>
    <row r="66" spans="1:31" ht="33">
      <c r="A66" s="59" t="s">
        <v>53</v>
      </c>
      <c r="B66" s="63" t="s">
        <v>50</v>
      </c>
      <c r="C66" s="54" t="s">
        <v>40</v>
      </c>
      <c r="D66" s="54" t="s">
        <v>40</v>
      </c>
      <c r="E66" s="54" t="s">
        <v>40</v>
      </c>
      <c r="F66" s="54" t="s">
        <v>40</v>
      </c>
      <c r="G66" s="54" t="s">
        <v>40</v>
      </c>
      <c r="H66" s="54" t="s">
        <v>40</v>
      </c>
      <c r="I66" s="54" t="s">
        <v>40</v>
      </c>
      <c r="J66" s="54" t="s">
        <v>40</v>
      </c>
      <c r="K66" s="54" t="s">
        <v>40</v>
      </c>
      <c r="L66" s="54" t="s">
        <v>40</v>
      </c>
      <c r="M66" s="54" t="s">
        <v>40</v>
      </c>
      <c r="N66" s="54" t="s">
        <v>40</v>
      </c>
      <c r="O66" s="54" t="s">
        <v>40</v>
      </c>
      <c r="P66" s="54" t="s">
        <v>40</v>
      </c>
      <c r="Q66" s="54" t="s">
        <v>40</v>
      </c>
      <c r="R66" s="54" t="s">
        <v>40</v>
      </c>
      <c r="S66" s="54" t="s">
        <v>40</v>
      </c>
      <c r="T66" s="54" t="s">
        <v>40</v>
      </c>
      <c r="U66" s="54" t="s">
        <v>40</v>
      </c>
      <c r="V66" s="54" t="s">
        <v>40</v>
      </c>
      <c r="W66" s="54" t="s">
        <v>40</v>
      </c>
      <c r="X66" s="54" t="s">
        <v>40</v>
      </c>
      <c r="Y66" s="54" t="s">
        <v>40</v>
      </c>
      <c r="Z66" s="54" t="s">
        <v>40</v>
      </c>
      <c r="AA66" s="54" t="s">
        <v>40</v>
      </c>
      <c r="AB66" s="54" t="s">
        <v>40</v>
      </c>
      <c r="AC66" s="54" t="s">
        <v>40</v>
      </c>
      <c r="AD66" s="54" t="s">
        <v>40</v>
      </c>
      <c r="AE66" s="54" t="s">
        <v>40</v>
      </c>
    </row>
    <row r="67" spans="1:31" ht="82.5">
      <c r="A67" s="58" t="s">
        <v>53</v>
      </c>
      <c r="B67" s="10" t="s">
        <v>56</v>
      </c>
      <c r="C67" s="55" t="s">
        <v>164</v>
      </c>
      <c r="D67" s="69" t="s">
        <v>40</v>
      </c>
      <c r="E67" s="69" t="s">
        <v>40</v>
      </c>
      <c r="F67" s="69" t="s">
        <v>40</v>
      </c>
      <c r="G67" s="69" t="s">
        <v>40</v>
      </c>
      <c r="H67" s="69" t="s">
        <v>40</v>
      </c>
      <c r="I67" s="69" t="s">
        <v>40</v>
      </c>
      <c r="J67" s="69" t="s">
        <v>40</v>
      </c>
      <c r="K67" s="69" t="s">
        <v>40</v>
      </c>
      <c r="L67" s="76" t="s">
        <v>187</v>
      </c>
      <c r="M67" s="76" t="s">
        <v>188</v>
      </c>
      <c r="N67" s="76" t="s">
        <v>187</v>
      </c>
      <c r="O67" s="76" t="s">
        <v>187</v>
      </c>
      <c r="P67" s="81" t="s">
        <v>222</v>
      </c>
      <c r="Q67" s="86">
        <f>36*0.9/1000</f>
        <v>0.0324</v>
      </c>
      <c r="R67" s="87">
        <v>42354</v>
      </c>
      <c r="S67" s="86">
        <v>22.1</v>
      </c>
      <c r="T67" s="86">
        <v>345</v>
      </c>
      <c r="U67" s="86">
        <v>0.16</v>
      </c>
      <c r="V67" s="86">
        <v>0.25</v>
      </c>
      <c r="W67" s="86" t="s">
        <v>40</v>
      </c>
      <c r="X67" s="86" t="s">
        <v>40</v>
      </c>
      <c r="Y67" s="86" t="s">
        <v>40</v>
      </c>
      <c r="Z67" s="86" t="s">
        <v>40</v>
      </c>
      <c r="AA67" s="86">
        <v>10</v>
      </c>
      <c r="AB67" s="86">
        <v>10</v>
      </c>
      <c r="AC67" s="78" t="s">
        <v>67</v>
      </c>
      <c r="AD67" s="76" t="s">
        <v>188</v>
      </c>
      <c r="AE67" s="76" t="s">
        <v>188</v>
      </c>
    </row>
    <row r="68" spans="1:31" ht="82.5">
      <c r="A68" s="58" t="s">
        <v>53</v>
      </c>
      <c r="B68" s="9" t="s">
        <v>165</v>
      </c>
      <c r="C68" s="55" t="s">
        <v>166</v>
      </c>
      <c r="D68" s="69" t="s">
        <v>40</v>
      </c>
      <c r="E68" s="69" t="s">
        <v>40</v>
      </c>
      <c r="F68" s="69" t="s">
        <v>40</v>
      </c>
      <c r="G68" s="69" t="s">
        <v>40</v>
      </c>
      <c r="H68" s="69" t="s">
        <v>40</v>
      </c>
      <c r="I68" s="69" t="s">
        <v>40</v>
      </c>
      <c r="J68" s="69" t="s">
        <v>40</v>
      </c>
      <c r="K68" s="69" t="s">
        <v>40</v>
      </c>
      <c r="L68" s="76" t="s">
        <v>187</v>
      </c>
      <c r="M68" s="76" t="s">
        <v>188</v>
      </c>
      <c r="N68" s="76" t="s">
        <v>187</v>
      </c>
      <c r="O68" s="76" t="s">
        <v>187</v>
      </c>
      <c r="P68" s="81" t="s">
        <v>223</v>
      </c>
      <c r="Q68" s="86">
        <f>201*0.9/1000</f>
        <v>0.1809</v>
      </c>
      <c r="R68" s="87">
        <v>42601</v>
      </c>
      <c r="S68" s="86">
        <v>36</v>
      </c>
      <c r="T68" s="90">
        <f>185.48</f>
        <v>185.48</v>
      </c>
      <c r="U68" s="69" t="s">
        <v>40</v>
      </c>
      <c r="V68" s="69" t="s">
        <v>40</v>
      </c>
      <c r="W68" s="69" t="s">
        <v>40</v>
      </c>
      <c r="X68" s="69" t="s">
        <v>40</v>
      </c>
      <c r="Y68" s="69" t="s">
        <v>40</v>
      </c>
      <c r="Z68" s="69" t="s">
        <v>40</v>
      </c>
      <c r="AA68" s="69" t="s">
        <v>40</v>
      </c>
      <c r="AB68" s="69" t="s">
        <v>40</v>
      </c>
      <c r="AC68" s="78" t="s">
        <v>67</v>
      </c>
      <c r="AD68" s="76" t="s">
        <v>188</v>
      </c>
      <c r="AE68" s="76" t="s">
        <v>188</v>
      </c>
    </row>
    <row r="69" spans="1:31" ht="49.5">
      <c r="A69" s="59" t="s">
        <v>47</v>
      </c>
      <c r="B69" s="22" t="s">
        <v>44</v>
      </c>
      <c r="C69" s="54" t="s">
        <v>40</v>
      </c>
      <c r="D69" s="54" t="s">
        <v>40</v>
      </c>
      <c r="E69" s="54" t="s">
        <v>40</v>
      </c>
      <c r="F69" s="54" t="s">
        <v>40</v>
      </c>
      <c r="G69" s="54" t="s">
        <v>40</v>
      </c>
      <c r="H69" s="54" t="s">
        <v>40</v>
      </c>
      <c r="I69" s="54" t="s">
        <v>40</v>
      </c>
      <c r="J69" s="54" t="s">
        <v>40</v>
      </c>
      <c r="K69" s="54" t="s">
        <v>40</v>
      </c>
      <c r="L69" s="54" t="s">
        <v>40</v>
      </c>
      <c r="M69" s="54" t="s">
        <v>40</v>
      </c>
      <c r="N69" s="54" t="s">
        <v>40</v>
      </c>
      <c r="O69" s="54" t="s">
        <v>40</v>
      </c>
      <c r="P69" s="54" t="s">
        <v>40</v>
      </c>
      <c r="Q69" s="54" t="s">
        <v>40</v>
      </c>
      <c r="R69" s="54" t="s">
        <v>40</v>
      </c>
      <c r="S69" s="54" t="s">
        <v>40</v>
      </c>
      <c r="T69" s="54" t="s">
        <v>40</v>
      </c>
      <c r="U69" s="54" t="s">
        <v>40</v>
      </c>
      <c r="V69" s="54" t="s">
        <v>40</v>
      </c>
      <c r="W69" s="54" t="s">
        <v>40</v>
      </c>
      <c r="X69" s="54" t="s">
        <v>40</v>
      </c>
      <c r="Y69" s="54" t="s">
        <v>40</v>
      </c>
      <c r="Z69" s="54" t="s">
        <v>40</v>
      </c>
      <c r="AA69" s="54" t="s">
        <v>40</v>
      </c>
      <c r="AB69" s="54" t="s">
        <v>40</v>
      </c>
      <c r="AC69" s="54" t="s">
        <v>40</v>
      </c>
      <c r="AD69" s="54" t="s">
        <v>40</v>
      </c>
      <c r="AE69" s="54" t="s">
        <v>40</v>
      </c>
    </row>
    <row r="70" spans="1:31" ht="33">
      <c r="A70" s="59" t="s">
        <v>54</v>
      </c>
      <c r="B70" s="22" t="s">
        <v>45</v>
      </c>
      <c r="C70" s="54" t="s">
        <v>40</v>
      </c>
      <c r="D70" s="54" t="s">
        <v>40</v>
      </c>
      <c r="E70" s="54" t="s">
        <v>40</v>
      </c>
      <c r="F70" s="54" t="s">
        <v>40</v>
      </c>
      <c r="G70" s="54" t="s">
        <v>40</v>
      </c>
      <c r="H70" s="54" t="s">
        <v>40</v>
      </c>
      <c r="I70" s="54" t="s">
        <v>40</v>
      </c>
      <c r="J70" s="54" t="s">
        <v>40</v>
      </c>
      <c r="K70" s="54" t="s">
        <v>40</v>
      </c>
      <c r="L70" s="54" t="s">
        <v>40</v>
      </c>
      <c r="M70" s="54" t="s">
        <v>40</v>
      </c>
      <c r="N70" s="54" t="s">
        <v>40</v>
      </c>
      <c r="O70" s="54" t="s">
        <v>40</v>
      </c>
      <c r="P70" s="54" t="s">
        <v>40</v>
      </c>
      <c r="Q70" s="54" t="s">
        <v>40</v>
      </c>
      <c r="R70" s="54" t="s">
        <v>40</v>
      </c>
      <c r="S70" s="54" t="s">
        <v>40</v>
      </c>
      <c r="T70" s="54" t="s">
        <v>40</v>
      </c>
      <c r="U70" s="54" t="s">
        <v>40</v>
      </c>
      <c r="V70" s="54" t="s">
        <v>40</v>
      </c>
      <c r="W70" s="54" t="s">
        <v>40</v>
      </c>
      <c r="X70" s="54" t="s">
        <v>40</v>
      </c>
      <c r="Y70" s="54" t="s">
        <v>40</v>
      </c>
      <c r="Z70" s="54" t="s">
        <v>40</v>
      </c>
      <c r="AA70" s="54" t="s">
        <v>40</v>
      </c>
      <c r="AB70" s="54" t="s">
        <v>40</v>
      </c>
      <c r="AC70" s="54" t="s">
        <v>40</v>
      </c>
      <c r="AD70" s="54" t="s">
        <v>40</v>
      </c>
      <c r="AE70" s="54" t="s">
        <v>40</v>
      </c>
    </row>
    <row r="71" spans="1:31" ht="132">
      <c r="A71" s="58" t="s">
        <v>167</v>
      </c>
      <c r="B71" s="9" t="s">
        <v>168</v>
      </c>
      <c r="C71" s="55" t="s">
        <v>169</v>
      </c>
      <c r="D71" s="69" t="s">
        <v>40</v>
      </c>
      <c r="E71" s="69" t="s">
        <v>40</v>
      </c>
      <c r="F71" s="69" t="s">
        <v>40</v>
      </c>
      <c r="G71" s="69" t="s">
        <v>40</v>
      </c>
      <c r="H71" s="69" t="s">
        <v>40</v>
      </c>
      <c r="I71" s="69" t="s">
        <v>40</v>
      </c>
      <c r="J71" s="69" t="s">
        <v>40</v>
      </c>
      <c r="K71" s="69" t="s">
        <v>40</v>
      </c>
      <c r="L71" s="76" t="s">
        <v>187</v>
      </c>
      <c r="M71" s="76" t="s">
        <v>188</v>
      </c>
      <c r="N71" s="76" t="s">
        <v>187</v>
      </c>
      <c r="O71" s="76" t="s">
        <v>187</v>
      </c>
      <c r="P71" s="81" t="s">
        <v>233</v>
      </c>
      <c r="Q71" s="86" t="s">
        <v>40</v>
      </c>
      <c r="R71" s="86" t="s">
        <v>40</v>
      </c>
      <c r="S71" s="86" t="s">
        <v>40</v>
      </c>
      <c r="T71" s="90">
        <v>150.99</v>
      </c>
      <c r="U71" s="86" t="s">
        <v>40</v>
      </c>
      <c r="V71" s="86" t="s">
        <v>40</v>
      </c>
      <c r="W71" s="86" t="s">
        <v>40</v>
      </c>
      <c r="X71" s="86" t="s">
        <v>40</v>
      </c>
      <c r="Y71" s="86" t="s">
        <v>40</v>
      </c>
      <c r="Z71" s="86" t="s">
        <v>40</v>
      </c>
      <c r="AA71" s="64">
        <v>0.4</v>
      </c>
      <c r="AB71" s="64">
        <v>0.4</v>
      </c>
      <c r="AC71" s="20" t="s">
        <v>66</v>
      </c>
      <c r="AD71" s="76" t="s">
        <v>188</v>
      </c>
      <c r="AE71" s="76" t="s">
        <v>188</v>
      </c>
    </row>
    <row r="72" spans="1:31" ht="49.5">
      <c r="A72" s="58" t="s">
        <v>167</v>
      </c>
      <c r="B72" s="9" t="s">
        <v>170</v>
      </c>
      <c r="C72" s="55" t="s">
        <v>171</v>
      </c>
      <c r="D72" s="69" t="s">
        <v>40</v>
      </c>
      <c r="E72" s="69" t="s">
        <v>40</v>
      </c>
      <c r="F72" s="69" t="s">
        <v>40</v>
      </c>
      <c r="G72" s="69" t="s">
        <v>40</v>
      </c>
      <c r="H72" s="69" t="s">
        <v>40</v>
      </c>
      <c r="I72" s="69" t="s">
        <v>40</v>
      </c>
      <c r="J72" s="69" t="s">
        <v>40</v>
      </c>
      <c r="K72" s="69" t="s">
        <v>40</v>
      </c>
      <c r="L72" s="76" t="s">
        <v>187</v>
      </c>
      <c r="M72" s="76" t="s">
        <v>188</v>
      </c>
      <c r="N72" s="76" t="s">
        <v>187</v>
      </c>
      <c r="O72" s="76" t="s">
        <v>187</v>
      </c>
      <c r="P72" s="81" t="s">
        <v>224</v>
      </c>
      <c r="Q72" s="86" t="s">
        <v>40</v>
      </c>
      <c r="R72" s="86" t="s">
        <v>40</v>
      </c>
      <c r="S72" s="86" t="s">
        <v>40</v>
      </c>
      <c r="T72" s="86" t="s">
        <v>40</v>
      </c>
      <c r="U72" s="86" t="s">
        <v>40</v>
      </c>
      <c r="V72" s="86" t="s">
        <v>40</v>
      </c>
      <c r="W72" s="86" t="s">
        <v>40</v>
      </c>
      <c r="X72" s="86" t="s">
        <v>40</v>
      </c>
      <c r="Y72" s="86" t="s">
        <v>40</v>
      </c>
      <c r="Z72" s="86" t="s">
        <v>40</v>
      </c>
      <c r="AA72" s="64">
        <v>0.4</v>
      </c>
      <c r="AB72" s="64">
        <v>0.4</v>
      </c>
      <c r="AC72" s="10" t="s">
        <v>69</v>
      </c>
      <c r="AD72" s="76" t="s">
        <v>188</v>
      </c>
      <c r="AE72" s="76" t="s">
        <v>188</v>
      </c>
    </row>
    <row r="73" spans="1:31" ht="132">
      <c r="A73" s="58" t="s">
        <v>167</v>
      </c>
      <c r="B73" s="9" t="s">
        <v>172</v>
      </c>
      <c r="C73" s="55" t="s">
        <v>173</v>
      </c>
      <c r="D73" s="69" t="s">
        <v>40</v>
      </c>
      <c r="E73" s="69" t="s">
        <v>40</v>
      </c>
      <c r="F73" s="69" t="s">
        <v>40</v>
      </c>
      <c r="G73" s="69" t="s">
        <v>40</v>
      </c>
      <c r="H73" s="69" t="s">
        <v>40</v>
      </c>
      <c r="I73" s="69" t="s">
        <v>40</v>
      </c>
      <c r="J73" s="69" t="s">
        <v>40</v>
      </c>
      <c r="K73" s="69" t="s">
        <v>40</v>
      </c>
      <c r="L73" s="76" t="s">
        <v>187</v>
      </c>
      <c r="M73" s="76" t="s">
        <v>188</v>
      </c>
      <c r="N73" s="76" t="s">
        <v>187</v>
      </c>
      <c r="O73" s="76" t="s">
        <v>187</v>
      </c>
      <c r="P73" s="91" t="s">
        <v>234</v>
      </c>
      <c r="Q73" s="86" t="s">
        <v>40</v>
      </c>
      <c r="R73" s="86" t="s">
        <v>40</v>
      </c>
      <c r="S73" s="86" t="s">
        <v>40</v>
      </c>
      <c r="T73" s="86" t="s">
        <v>40</v>
      </c>
      <c r="U73" s="86" t="s">
        <v>40</v>
      </c>
      <c r="V73" s="86" t="s">
        <v>40</v>
      </c>
      <c r="W73" s="86" t="s">
        <v>40</v>
      </c>
      <c r="X73" s="86" t="s">
        <v>40</v>
      </c>
      <c r="Y73" s="86" t="s">
        <v>40</v>
      </c>
      <c r="Z73" s="86" t="s">
        <v>40</v>
      </c>
      <c r="AA73" s="64">
        <v>10</v>
      </c>
      <c r="AB73" s="64">
        <v>10</v>
      </c>
      <c r="AC73" s="20" t="s">
        <v>66</v>
      </c>
      <c r="AD73" s="76" t="s">
        <v>188</v>
      </c>
      <c r="AE73" s="76" t="s">
        <v>188</v>
      </c>
    </row>
    <row r="74" spans="1:31" ht="132">
      <c r="A74" s="58" t="s">
        <v>167</v>
      </c>
      <c r="B74" s="45" t="s">
        <v>174</v>
      </c>
      <c r="C74" s="53" t="s">
        <v>175</v>
      </c>
      <c r="D74" s="69" t="s">
        <v>40</v>
      </c>
      <c r="E74" s="69" t="s">
        <v>40</v>
      </c>
      <c r="F74" s="69" t="s">
        <v>40</v>
      </c>
      <c r="G74" s="69" t="s">
        <v>40</v>
      </c>
      <c r="H74" s="69" t="s">
        <v>40</v>
      </c>
      <c r="I74" s="69" t="s">
        <v>40</v>
      </c>
      <c r="J74" s="69" t="s">
        <v>40</v>
      </c>
      <c r="K74" s="69" t="s">
        <v>40</v>
      </c>
      <c r="L74" s="76" t="s">
        <v>187</v>
      </c>
      <c r="M74" s="76" t="s">
        <v>188</v>
      </c>
      <c r="N74" s="76" t="s">
        <v>187</v>
      </c>
      <c r="O74" s="76" t="s">
        <v>187</v>
      </c>
      <c r="P74" s="81" t="s">
        <v>225</v>
      </c>
      <c r="Q74" s="86" t="s">
        <v>40</v>
      </c>
      <c r="R74" s="86" t="s">
        <v>40</v>
      </c>
      <c r="S74" s="86" t="s">
        <v>40</v>
      </c>
      <c r="T74" s="90">
        <v>172.1</v>
      </c>
      <c r="U74" s="86" t="s">
        <v>40</v>
      </c>
      <c r="V74" s="86" t="s">
        <v>40</v>
      </c>
      <c r="W74" s="86" t="s">
        <v>40</v>
      </c>
      <c r="X74" s="86" t="s">
        <v>40</v>
      </c>
      <c r="Y74" s="86" t="s">
        <v>40</v>
      </c>
      <c r="Z74" s="86" t="s">
        <v>40</v>
      </c>
      <c r="AA74" s="64">
        <v>0.4</v>
      </c>
      <c r="AB74" s="64">
        <v>0.4</v>
      </c>
      <c r="AC74" s="20" t="s">
        <v>66</v>
      </c>
      <c r="AD74" s="76" t="s">
        <v>188</v>
      </c>
      <c r="AE74" s="76" t="s">
        <v>188</v>
      </c>
    </row>
    <row r="75" spans="1:34" ht="33">
      <c r="A75" s="12" t="s">
        <v>46</v>
      </c>
      <c r="B75" s="61" t="s">
        <v>176</v>
      </c>
      <c r="C75" s="62" t="s">
        <v>40</v>
      </c>
      <c r="D75" s="62" t="s">
        <v>40</v>
      </c>
      <c r="E75" s="62" t="s">
        <v>40</v>
      </c>
      <c r="F75" s="62" t="s">
        <v>40</v>
      </c>
      <c r="G75" s="62" t="s">
        <v>40</v>
      </c>
      <c r="H75" s="62" t="s">
        <v>40</v>
      </c>
      <c r="I75" s="62" t="s">
        <v>40</v>
      </c>
      <c r="J75" s="62" t="s">
        <v>40</v>
      </c>
      <c r="K75" s="62" t="s">
        <v>40</v>
      </c>
      <c r="L75" s="62" t="s">
        <v>40</v>
      </c>
      <c r="M75" s="62" t="s">
        <v>40</v>
      </c>
      <c r="N75" s="62" t="s">
        <v>40</v>
      </c>
      <c r="O75" s="62" t="s">
        <v>40</v>
      </c>
      <c r="P75" s="62" t="s">
        <v>40</v>
      </c>
      <c r="Q75" s="62" t="s">
        <v>40</v>
      </c>
      <c r="R75" s="62" t="s">
        <v>40</v>
      </c>
      <c r="S75" s="62" t="s">
        <v>40</v>
      </c>
      <c r="T75" s="62" t="s">
        <v>40</v>
      </c>
      <c r="U75" s="62" t="s">
        <v>40</v>
      </c>
      <c r="V75" s="62" t="s">
        <v>40</v>
      </c>
      <c r="W75" s="62" t="s">
        <v>40</v>
      </c>
      <c r="X75" s="62" t="s">
        <v>40</v>
      </c>
      <c r="Y75" s="62" t="s">
        <v>40</v>
      </c>
      <c r="Z75" s="62" t="s">
        <v>40</v>
      </c>
      <c r="AA75" s="62" t="s">
        <v>40</v>
      </c>
      <c r="AB75" s="62" t="s">
        <v>40</v>
      </c>
      <c r="AC75" s="62" t="s">
        <v>40</v>
      </c>
      <c r="AD75" s="62" t="s">
        <v>40</v>
      </c>
      <c r="AE75" s="62" t="s">
        <v>40</v>
      </c>
      <c r="AF75" s="62" t="s">
        <v>40</v>
      </c>
      <c r="AG75" s="62" t="s">
        <v>40</v>
      </c>
      <c r="AH75" s="62" t="s">
        <v>40</v>
      </c>
    </row>
    <row r="76" spans="1:31" ht="49.5">
      <c r="A76" s="59" t="s">
        <v>55</v>
      </c>
      <c r="B76" s="57" t="s">
        <v>48</v>
      </c>
      <c r="C76" s="60" t="s">
        <v>40</v>
      </c>
      <c r="D76" s="60" t="s">
        <v>40</v>
      </c>
      <c r="E76" s="60" t="s">
        <v>40</v>
      </c>
      <c r="F76" s="60" t="s">
        <v>40</v>
      </c>
      <c r="G76" s="60" t="s">
        <v>40</v>
      </c>
      <c r="H76" s="60" t="s">
        <v>40</v>
      </c>
      <c r="I76" s="60" t="s">
        <v>40</v>
      </c>
      <c r="J76" s="60" t="s">
        <v>40</v>
      </c>
      <c r="K76" s="60" t="s">
        <v>40</v>
      </c>
      <c r="L76" s="60" t="s">
        <v>40</v>
      </c>
      <c r="M76" s="60" t="s">
        <v>40</v>
      </c>
      <c r="N76" s="60" t="s">
        <v>40</v>
      </c>
      <c r="O76" s="60" t="s">
        <v>40</v>
      </c>
      <c r="P76" s="60" t="s">
        <v>40</v>
      </c>
      <c r="Q76" s="60" t="s">
        <v>40</v>
      </c>
      <c r="R76" s="60" t="s">
        <v>40</v>
      </c>
      <c r="S76" s="60" t="s">
        <v>40</v>
      </c>
      <c r="T76" s="60" t="s">
        <v>40</v>
      </c>
      <c r="U76" s="60" t="s">
        <v>40</v>
      </c>
      <c r="V76" s="60" t="s">
        <v>40</v>
      </c>
      <c r="W76" s="60" t="s">
        <v>40</v>
      </c>
      <c r="X76" s="60" t="s">
        <v>40</v>
      </c>
      <c r="Y76" s="60" t="s">
        <v>40</v>
      </c>
      <c r="Z76" s="60" t="s">
        <v>40</v>
      </c>
      <c r="AA76" s="60" t="s">
        <v>40</v>
      </c>
      <c r="AB76" s="60" t="s">
        <v>40</v>
      </c>
      <c r="AC76" s="60" t="s">
        <v>40</v>
      </c>
      <c r="AD76" s="60" t="s">
        <v>40</v>
      </c>
      <c r="AE76" s="60" t="s">
        <v>40</v>
      </c>
    </row>
    <row r="77" spans="1:31" ht="49.5">
      <c r="A77" s="59" t="s">
        <v>177</v>
      </c>
      <c r="B77" s="22" t="s">
        <v>44</v>
      </c>
      <c r="C77" s="54" t="s">
        <v>40</v>
      </c>
      <c r="D77" s="54" t="s">
        <v>40</v>
      </c>
      <c r="E77" s="54" t="s">
        <v>40</v>
      </c>
      <c r="F77" s="54" t="s">
        <v>40</v>
      </c>
      <c r="G77" s="54" t="s">
        <v>40</v>
      </c>
      <c r="H77" s="54" t="s">
        <v>40</v>
      </c>
      <c r="I77" s="54" t="s">
        <v>40</v>
      </c>
      <c r="J77" s="54" t="s">
        <v>40</v>
      </c>
      <c r="K77" s="54" t="s">
        <v>40</v>
      </c>
      <c r="L77" s="54" t="s">
        <v>40</v>
      </c>
      <c r="M77" s="54" t="s">
        <v>40</v>
      </c>
      <c r="N77" s="54" t="s">
        <v>40</v>
      </c>
      <c r="O77" s="54" t="s">
        <v>40</v>
      </c>
      <c r="P77" s="54" t="s">
        <v>40</v>
      </c>
      <c r="Q77" s="54" t="s">
        <v>40</v>
      </c>
      <c r="R77" s="54" t="s">
        <v>40</v>
      </c>
      <c r="S77" s="54" t="s">
        <v>40</v>
      </c>
      <c r="T77" s="54" t="s">
        <v>40</v>
      </c>
      <c r="U77" s="54" t="s">
        <v>40</v>
      </c>
      <c r="V77" s="54" t="s">
        <v>40</v>
      </c>
      <c r="W77" s="54" t="s">
        <v>40</v>
      </c>
      <c r="X77" s="54" t="s">
        <v>40</v>
      </c>
      <c r="Y77" s="54" t="s">
        <v>40</v>
      </c>
      <c r="Z77" s="54" t="s">
        <v>40</v>
      </c>
      <c r="AA77" s="54" t="s">
        <v>40</v>
      </c>
      <c r="AB77" s="54" t="s">
        <v>40</v>
      </c>
      <c r="AC77" s="54" t="s">
        <v>40</v>
      </c>
      <c r="AD77" s="54" t="s">
        <v>40</v>
      </c>
      <c r="AE77" s="54" t="s">
        <v>40</v>
      </c>
    </row>
    <row r="78" spans="1:31" ht="33">
      <c r="A78" s="59" t="s">
        <v>178</v>
      </c>
      <c r="B78" s="22" t="s">
        <v>45</v>
      </c>
      <c r="C78" s="54" t="s">
        <v>40</v>
      </c>
      <c r="D78" s="54" t="s">
        <v>40</v>
      </c>
      <c r="E78" s="54" t="s">
        <v>40</v>
      </c>
      <c r="F78" s="54" t="s">
        <v>40</v>
      </c>
      <c r="G78" s="54" t="s">
        <v>40</v>
      </c>
      <c r="H78" s="54" t="s">
        <v>40</v>
      </c>
      <c r="I78" s="54" t="s">
        <v>40</v>
      </c>
      <c r="J78" s="54" t="s">
        <v>40</v>
      </c>
      <c r="K78" s="54" t="s">
        <v>40</v>
      </c>
      <c r="L78" s="54" t="s">
        <v>40</v>
      </c>
      <c r="M78" s="54" t="s">
        <v>40</v>
      </c>
      <c r="N78" s="54" t="s">
        <v>40</v>
      </c>
      <c r="O78" s="54" t="s">
        <v>40</v>
      </c>
      <c r="P78" s="54" t="s">
        <v>40</v>
      </c>
      <c r="Q78" s="54" t="s">
        <v>40</v>
      </c>
      <c r="R78" s="54" t="s">
        <v>40</v>
      </c>
      <c r="S78" s="54" t="s">
        <v>40</v>
      </c>
      <c r="T78" s="54" t="s">
        <v>40</v>
      </c>
      <c r="U78" s="54" t="s">
        <v>40</v>
      </c>
      <c r="V78" s="54" t="s">
        <v>40</v>
      </c>
      <c r="W78" s="54" t="s">
        <v>40</v>
      </c>
      <c r="X78" s="54" t="s">
        <v>40</v>
      </c>
      <c r="Y78" s="54" t="s">
        <v>40</v>
      </c>
      <c r="Z78" s="54" t="s">
        <v>40</v>
      </c>
      <c r="AA78" s="54" t="s">
        <v>40</v>
      </c>
      <c r="AB78" s="54" t="s">
        <v>40</v>
      </c>
      <c r="AC78" s="54" t="s">
        <v>40</v>
      </c>
      <c r="AD78" s="54" t="s">
        <v>40</v>
      </c>
      <c r="AE78" s="54" t="s">
        <v>40</v>
      </c>
    </row>
    <row r="79" spans="1:31" ht="132">
      <c r="A79" s="64" t="s">
        <v>178</v>
      </c>
      <c r="B79" s="65" t="s">
        <v>179</v>
      </c>
      <c r="C79" s="53" t="s">
        <v>180</v>
      </c>
      <c r="D79" s="69" t="s">
        <v>40</v>
      </c>
      <c r="E79" s="69" t="s">
        <v>40</v>
      </c>
      <c r="F79" s="69" t="s">
        <v>40</v>
      </c>
      <c r="G79" s="69" t="s">
        <v>40</v>
      </c>
      <c r="H79" s="69" t="s">
        <v>40</v>
      </c>
      <c r="I79" s="69" t="s">
        <v>40</v>
      </c>
      <c r="J79" s="69" t="s">
        <v>40</v>
      </c>
      <c r="K79" s="69" t="s">
        <v>40</v>
      </c>
      <c r="L79" s="76" t="s">
        <v>187</v>
      </c>
      <c r="M79" s="76" t="s">
        <v>188</v>
      </c>
      <c r="N79" s="76" t="s">
        <v>187</v>
      </c>
      <c r="O79" s="76" t="s">
        <v>187</v>
      </c>
      <c r="P79" s="81" t="s">
        <v>226</v>
      </c>
      <c r="Q79" s="86" t="s">
        <v>40</v>
      </c>
      <c r="R79" s="86" t="s">
        <v>40</v>
      </c>
      <c r="S79" s="86" t="s">
        <v>40</v>
      </c>
      <c r="T79" s="86">
        <v>75</v>
      </c>
      <c r="U79" s="86" t="s">
        <v>40</v>
      </c>
      <c r="V79" s="86" t="s">
        <v>40</v>
      </c>
      <c r="W79" s="86" t="s">
        <v>40</v>
      </c>
      <c r="X79" s="86" t="s">
        <v>40</v>
      </c>
      <c r="Y79" s="86" t="s">
        <v>40</v>
      </c>
      <c r="Z79" s="86" t="s">
        <v>40</v>
      </c>
      <c r="AA79" s="64">
        <v>0.4</v>
      </c>
      <c r="AB79" s="64">
        <v>0.4</v>
      </c>
      <c r="AC79" s="20" t="s">
        <v>66</v>
      </c>
      <c r="AD79" s="76" t="s">
        <v>188</v>
      </c>
      <c r="AE79" s="76" t="s">
        <v>188</v>
      </c>
    </row>
    <row r="80" spans="1:31" ht="132">
      <c r="A80" s="66" t="s">
        <v>178</v>
      </c>
      <c r="B80" s="9" t="s">
        <v>181</v>
      </c>
      <c r="C80" s="55" t="s">
        <v>182</v>
      </c>
      <c r="D80" s="69" t="s">
        <v>40</v>
      </c>
      <c r="E80" s="69" t="s">
        <v>40</v>
      </c>
      <c r="F80" s="69" t="s">
        <v>40</v>
      </c>
      <c r="G80" s="69" t="s">
        <v>40</v>
      </c>
      <c r="H80" s="69" t="s">
        <v>40</v>
      </c>
      <c r="I80" s="69" t="s">
        <v>40</v>
      </c>
      <c r="J80" s="69" t="s">
        <v>40</v>
      </c>
      <c r="K80" s="69" t="s">
        <v>40</v>
      </c>
      <c r="L80" s="76" t="s">
        <v>187</v>
      </c>
      <c r="M80" s="76" t="s">
        <v>188</v>
      </c>
      <c r="N80" s="76" t="s">
        <v>187</v>
      </c>
      <c r="O80" s="76" t="s">
        <v>187</v>
      </c>
      <c r="P80" s="81" t="s">
        <v>227</v>
      </c>
      <c r="Q80" s="86" t="s">
        <v>40</v>
      </c>
      <c r="R80" s="86" t="s">
        <v>40</v>
      </c>
      <c r="S80" s="86" t="s">
        <v>40</v>
      </c>
      <c r="T80" s="90">
        <v>124.29</v>
      </c>
      <c r="U80" s="86" t="s">
        <v>40</v>
      </c>
      <c r="V80" s="86" t="s">
        <v>40</v>
      </c>
      <c r="W80" s="86" t="s">
        <v>40</v>
      </c>
      <c r="X80" s="86" t="s">
        <v>40</v>
      </c>
      <c r="Y80" s="86" t="s">
        <v>40</v>
      </c>
      <c r="Z80" s="86" t="s">
        <v>40</v>
      </c>
      <c r="AA80" s="64">
        <v>0.4</v>
      </c>
      <c r="AB80" s="64">
        <v>0.4</v>
      </c>
      <c r="AC80" s="20" t="s">
        <v>66</v>
      </c>
      <c r="AD80" s="76" t="s">
        <v>188</v>
      </c>
      <c r="AE80" s="76" t="s">
        <v>188</v>
      </c>
    </row>
    <row r="81" spans="1:34" ht="49.5">
      <c r="A81" s="59" t="s">
        <v>183</v>
      </c>
      <c r="B81" s="57" t="s">
        <v>160</v>
      </c>
      <c r="C81" s="67" t="s">
        <v>40</v>
      </c>
      <c r="D81" s="67" t="s">
        <v>40</v>
      </c>
      <c r="E81" s="67" t="s">
        <v>40</v>
      </c>
      <c r="F81" s="67" t="s">
        <v>40</v>
      </c>
      <c r="G81" s="67" t="s">
        <v>40</v>
      </c>
      <c r="H81" s="67" t="s">
        <v>40</v>
      </c>
      <c r="I81" s="67" t="s">
        <v>40</v>
      </c>
      <c r="J81" s="67" t="s">
        <v>40</v>
      </c>
      <c r="K81" s="67" t="s">
        <v>40</v>
      </c>
      <c r="L81" s="67" t="s">
        <v>40</v>
      </c>
      <c r="M81" s="67" t="s">
        <v>40</v>
      </c>
      <c r="N81" s="67" t="s">
        <v>40</v>
      </c>
      <c r="O81" s="67" t="s">
        <v>40</v>
      </c>
      <c r="P81" s="67" t="s">
        <v>40</v>
      </c>
      <c r="Q81" s="67" t="s">
        <v>40</v>
      </c>
      <c r="R81" s="67" t="s">
        <v>40</v>
      </c>
      <c r="S81" s="67" t="s">
        <v>40</v>
      </c>
      <c r="T81" s="67" t="s">
        <v>40</v>
      </c>
      <c r="U81" s="67" t="s">
        <v>40</v>
      </c>
      <c r="V81" s="67" t="s">
        <v>40</v>
      </c>
      <c r="W81" s="67" t="s">
        <v>40</v>
      </c>
      <c r="X81" s="67" t="s">
        <v>40</v>
      </c>
      <c r="Y81" s="67" t="s">
        <v>40</v>
      </c>
      <c r="Z81" s="67" t="s">
        <v>40</v>
      </c>
      <c r="AA81" s="67" t="s">
        <v>40</v>
      </c>
      <c r="AB81" s="67" t="s">
        <v>40</v>
      </c>
      <c r="AC81" s="67" t="s">
        <v>40</v>
      </c>
      <c r="AD81" s="67" t="s">
        <v>40</v>
      </c>
      <c r="AE81" s="67" t="s">
        <v>40</v>
      </c>
      <c r="AF81" s="67" t="s">
        <v>40</v>
      </c>
      <c r="AG81" s="67" t="s">
        <v>40</v>
      </c>
      <c r="AH81" s="67" t="s">
        <v>40</v>
      </c>
    </row>
    <row r="82" spans="1:31" ht="99">
      <c r="A82" s="66" t="s">
        <v>184</v>
      </c>
      <c r="B82" s="9" t="s">
        <v>185</v>
      </c>
      <c r="C82" s="55" t="s">
        <v>186</v>
      </c>
      <c r="D82" s="69" t="s">
        <v>40</v>
      </c>
      <c r="E82" s="69" t="s">
        <v>40</v>
      </c>
      <c r="F82" s="69" t="s">
        <v>40</v>
      </c>
      <c r="G82" s="69" t="s">
        <v>40</v>
      </c>
      <c r="H82" s="69" t="s">
        <v>40</v>
      </c>
      <c r="I82" s="69" t="s">
        <v>40</v>
      </c>
      <c r="J82" s="69" t="s">
        <v>40</v>
      </c>
      <c r="K82" s="69" t="s">
        <v>40</v>
      </c>
      <c r="L82" s="76" t="s">
        <v>187</v>
      </c>
      <c r="M82" s="76" t="s">
        <v>188</v>
      </c>
      <c r="N82" s="76" t="s">
        <v>187</v>
      </c>
      <c r="O82" s="76" t="s">
        <v>187</v>
      </c>
      <c r="P82" s="82" t="s">
        <v>228</v>
      </c>
      <c r="Q82" s="86" t="s">
        <v>40</v>
      </c>
      <c r="R82" s="86" t="s">
        <v>40</v>
      </c>
      <c r="S82" s="86" t="s">
        <v>40</v>
      </c>
      <c r="T82" s="86">
        <v>41</v>
      </c>
      <c r="U82" s="86" t="s">
        <v>40</v>
      </c>
      <c r="V82" s="86" t="s">
        <v>40</v>
      </c>
      <c r="W82" s="86" t="s">
        <v>40</v>
      </c>
      <c r="X82" s="86" t="s">
        <v>40</v>
      </c>
      <c r="Y82" s="86" t="s">
        <v>40</v>
      </c>
      <c r="Z82" s="86" t="s">
        <v>40</v>
      </c>
      <c r="AA82" s="64">
        <v>0.4</v>
      </c>
      <c r="AB82" s="64">
        <v>0.4</v>
      </c>
      <c r="AC82" s="78" t="s">
        <v>70</v>
      </c>
      <c r="AD82" s="76" t="s">
        <v>188</v>
      </c>
      <c r="AE82" s="76" t="s">
        <v>188</v>
      </c>
    </row>
  </sheetData>
  <sheetProtection/>
  <mergeCells count="33">
    <mergeCell ref="A2:N2"/>
    <mergeCell ref="A8:AC8"/>
    <mergeCell ref="AA9:AB10"/>
    <mergeCell ref="O9:O11"/>
    <mergeCell ref="Y10:Z10"/>
    <mergeCell ref="U9:Z9"/>
    <mergeCell ref="L9:M10"/>
    <mergeCell ref="N9:N11"/>
    <mergeCell ref="H9:K9"/>
    <mergeCell ref="K10:K11"/>
    <mergeCell ref="J10:J11"/>
    <mergeCell ref="T9:T11"/>
    <mergeCell ref="P9:P11"/>
    <mergeCell ref="U10:V10"/>
    <mergeCell ref="A3:N3"/>
    <mergeCell ref="W10:X10"/>
    <mergeCell ref="A6:N6"/>
    <mergeCell ref="A7:N7"/>
    <mergeCell ref="A4:N4"/>
    <mergeCell ref="A5:N5"/>
    <mergeCell ref="Q9:R10"/>
    <mergeCell ref="AD9:AE10"/>
    <mergeCell ref="AC9:AC11"/>
    <mergeCell ref="F9:F11"/>
    <mergeCell ref="S9:S11"/>
    <mergeCell ref="A9:A11"/>
    <mergeCell ref="B9:B11"/>
    <mergeCell ref="C9:C11"/>
    <mergeCell ref="E9:E11"/>
    <mergeCell ref="D9:D11"/>
    <mergeCell ref="H10:H11"/>
    <mergeCell ref="I10:I11"/>
    <mergeCell ref="G9:G11"/>
  </mergeCells>
  <printOptions/>
  <pageMargins left="0" right="0" top="0" bottom="0" header="0.31496062992125984" footer="0.31496062992125984"/>
  <pageSetup fitToWidth="2" horizontalDpi="600" verticalDpi="600" orientation="landscape" paperSize="8" scale="5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Антонов Сергей Петрович</cp:lastModifiedBy>
  <cp:lastPrinted>2017-01-09T06:00:16Z</cp:lastPrinted>
  <dcterms:created xsi:type="dcterms:W3CDTF">2009-07-27T10:10:26Z</dcterms:created>
  <dcterms:modified xsi:type="dcterms:W3CDTF">2017-06-02T10:52:41Z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0x0101001A3FAE4E66697E4799E12D7F3952A1A4</vt:lpwstr>
  </property>
  <property fmtid="{D5CDD505-2E9C-101B-9397-08002B2CF9AE}" pid="3" name="_dlc_DocIdItemGuid">
    <vt:lpwstr>b6667c80-d079-4e4c-b107-0c75e6211e56</vt:lpwstr>
  </property>
  <property fmtid="{D5CDD505-2E9C-101B-9397-08002B2CF9AE}" pid="4" name="url">
    <vt:lpwstr>, </vt:lpwstr>
  </property>
  <property fmtid="{D5CDD505-2E9C-101B-9397-08002B2CF9AE}" pid="5" name="_dlc_DocId">
    <vt:lpwstr>DZQQNTZWJNVN-2-1741</vt:lpwstr>
  </property>
  <property fmtid="{D5CDD505-2E9C-101B-9397-08002B2CF9AE}" pid="6" name="_dlc_DocIdUrl">
    <vt:lpwstr>http://info.kom-tech.ru:8090/_layouts/DocIdRedir.aspx?ID=DZQQNTZWJNVN-2-1741, DZQQNTZWJNVN-2-1741</vt:lpwstr>
  </property>
</Properties>
</file>